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TT\Technique\Tvx-Projet\03 - Accords cadres-opérations-forum\7_Accord-cadre EST 2026-2030\Docs finalisés\CCAP à finaliser DC\"/>
    </mc:Choice>
  </mc:AlternateContent>
  <bookViews>
    <workbookView xWindow="0" yWindow="0" windowWidth="20496" windowHeight="7236"/>
  </bookViews>
  <sheets>
    <sheet name="Page 1 - Données" sheetId="1" r:id="rId1"/>
  </sheets>
  <definedNames>
    <definedName name="_xlnm._FilterDatabase" localSheetId="0" hidden="1">'Page 1 - Données'!$B$2:$P$2</definedName>
  </definedNames>
  <calcPr calcId="162913"/>
</workbook>
</file>

<file path=xl/calcChain.xml><?xml version="1.0" encoding="utf-8"?>
<calcChain xmlns="http://schemas.openxmlformats.org/spreadsheetml/2006/main">
  <c r="G94" i="1" l="1"/>
  <c r="F94" i="1"/>
  <c r="E94" i="1"/>
  <c r="G84" i="1"/>
  <c r="F84" i="1"/>
  <c r="E84" i="1"/>
  <c r="F41" i="1" l="1"/>
  <c r="G41" i="1"/>
  <c r="E41" i="1"/>
  <c r="F69" i="1"/>
  <c r="G69" i="1"/>
  <c r="E69" i="1"/>
  <c r="F111" i="1"/>
  <c r="G111" i="1"/>
  <c r="E111" i="1"/>
  <c r="F28" i="1"/>
  <c r="G28" i="1"/>
  <c r="E28" i="1"/>
  <c r="F22" i="1"/>
  <c r="G22" i="1"/>
  <c r="E22" i="1"/>
  <c r="F7" i="1"/>
  <c r="G7" i="1"/>
  <c r="E7" i="1"/>
  <c r="G113" i="1" l="1"/>
  <c r="F113" i="1"/>
  <c r="E113" i="1"/>
</calcChain>
</file>

<file path=xl/sharedStrings.xml><?xml version="1.0" encoding="utf-8"?>
<sst xmlns="http://schemas.openxmlformats.org/spreadsheetml/2006/main" count="837" uniqueCount="299">
  <si>
    <t>Libellé de Site</t>
  </si>
  <si>
    <t>Code Bâtiment</t>
  </si>
  <si>
    <t>Libellé Batiment</t>
  </si>
  <si>
    <t>SU</t>
  </si>
  <si>
    <t>SDO</t>
  </si>
  <si>
    <t>SP</t>
  </si>
  <si>
    <t>Adresse</t>
  </si>
  <si>
    <t>Type de bâtiment</t>
  </si>
  <si>
    <t>Classement batiment</t>
  </si>
  <si>
    <t>Catégorie bâtiment</t>
  </si>
  <si>
    <t>IGH</t>
  </si>
  <si>
    <t>DIRECTION GENERALE</t>
  </si>
  <si>
    <t>ADI</t>
  </si>
  <si>
    <t>BATIMENT ADI-LE TOURVILLE</t>
  </si>
  <si>
    <t>Quai Tourville, 44093 Nantes</t>
  </si>
  <si>
    <t>ERP</t>
  </si>
  <si>
    <t>NON</t>
  </si>
  <si>
    <t>DAF</t>
  </si>
  <si>
    <t>DIRECTION DES AFFAIRES FINANCIERES</t>
  </si>
  <si>
    <t>7bis allée de l'île Gloriette - 44093 Nantes cedex 1</t>
  </si>
  <si>
    <t>DBQ</t>
  </si>
  <si>
    <t>DEURBROUCQ</t>
  </si>
  <si>
    <t>5 allée de l'île Gloriette  - 44093 Nantes cedex 1</t>
  </si>
  <si>
    <t>HOPITAL LAENNEC</t>
  </si>
  <si>
    <t>CAPE</t>
  </si>
  <si>
    <t>CHAPELLE</t>
  </si>
  <si>
    <t>Rue de la Chauvinière Saint Herblain</t>
  </si>
  <si>
    <t>CATE</t>
  </si>
  <si>
    <t>CHÂTEAU</t>
  </si>
  <si>
    <t>COM1</t>
  </si>
  <si>
    <t>COMMUN 1</t>
  </si>
  <si>
    <t>COM2</t>
  </si>
  <si>
    <t>COMMUN 2</t>
  </si>
  <si>
    <t>COM3</t>
  </si>
  <si>
    <t>COMMUN 3</t>
  </si>
  <si>
    <t>HGRL</t>
  </si>
  <si>
    <t>Boulevard Jacques Monod 44800 Saint Herblain</t>
  </si>
  <si>
    <t>ERP type U</t>
  </si>
  <si>
    <t>1</t>
  </si>
  <si>
    <t>I</t>
  </si>
  <si>
    <t>INTERNAT</t>
  </si>
  <si>
    <t>Habitation</t>
  </si>
  <si>
    <t>LC1</t>
  </si>
  <si>
    <t>BATIMENT ENTREE</t>
  </si>
  <si>
    <t>LC2</t>
  </si>
  <si>
    <t>MAISON MEDICALE</t>
  </si>
  <si>
    <t>Rue des Piliers de la Chauvinière 44800 Saint Herblain</t>
  </si>
  <si>
    <t>LD1</t>
  </si>
  <si>
    <t>BATIMENT SYNDICATS</t>
  </si>
  <si>
    <t>PA</t>
  </si>
  <si>
    <t>ARCHIVES PA</t>
  </si>
  <si>
    <t>Rue du moulin de la rousselière  44800 Saint Herblain</t>
  </si>
  <si>
    <t>PB</t>
  </si>
  <si>
    <t>ARCHIVES PB</t>
  </si>
  <si>
    <t>PL</t>
  </si>
  <si>
    <t>POSTE DE LIVRAISON</t>
  </si>
  <si>
    <t>rue des Piliers de la Chauvinière 44800 Saint Herblain</t>
  </si>
  <si>
    <t>HOPITAUX PERIPHERIQUE</t>
  </si>
  <si>
    <t>BAUS</t>
  </si>
  <si>
    <t>BEAUSEJOUR</t>
  </si>
  <si>
    <t>12 Rue de la Patouillerie - 44000 Nantes</t>
  </si>
  <si>
    <t>ERP type J</t>
  </si>
  <si>
    <t>5</t>
  </si>
  <si>
    <t>BELI</t>
  </si>
  <si>
    <t>BELLIER</t>
  </si>
  <si>
    <t>41 rue, Pierre et Marie Curie - 44000 Nantes</t>
  </si>
  <si>
    <t>3</t>
  </si>
  <si>
    <t>BPAM</t>
  </si>
  <si>
    <t>BELLIER PLATEAU AMBULATOIRE</t>
  </si>
  <si>
    <t>SEIL</t>
  </si>
  <si>
    <t>SEILLERAYE</t>
  </si>
  <si>
    <t>5 Voie communale - 44470 Carquefou</t>
  </si>
  <si>
    <t>HOTEL-DIEU</t>
  </si>
  <si>
    <t>BGHD</t>
  </si>
  <si>
    <t>BUNGALOW DIRECTION</t>
  </si>
  <si>
    <t>Place Alexis Ricordeau - 44093 Nantes</t>
  </si>
  <si>
    <t>CDT</t>
  </si>
  <si>
    <t>BGMA</t>
  </si>
  <si>
    <t>BUNGALOW MATERNITE</t>
  </si>
  <si>
    <t>CGE</t>
  </si>
  <si>
    <t>CENTRALE GROUPE ELECTROGENE</t>
  </si>
  <si>
    <t>FAI</t>
  </si>
  <si>
    <t>MATERNITE (FAIENCERIE)</t>
  </si>
  <si>
    <t>2</t>
  </si>
  <si>
    <t>HD</t>
  </si>
  <si>
    <t>OUI</t>
  </si>
  <si>
    <t>IMRA</t>
  </si>
  <si>
    <t>IMRAM</t>
  </si>
  <si>
    <t>JM</t>
  </si>
  <si>
    <t>IMMEUBLE JEAN MONNET</t>
  </si>
  <si>
    <t>PME</t>
  </si>
  <si>
    <t>PEDIATRIE</t>
  </si>
  <si>
    <t>PT1</t>
  </si>
  <si>
    <t>PLATEAU TECHNIQUE 1</t>
  </si>
  <si>
    <t>PTMC</t>
  </si>
  <si>
    <t>SAMU</t>
  </si>
  <si>
    <t>CENTRE 15-SAMU SMUR</t>
  </si>
  <si>
    <t>ERP type R</t>
  </si>
  <si>
    <t>4</t>
  </si>
  <si>
    <t>SAINT-JACQUES</t>
  </si>
  <si>
    <t>ATEL</t>
  </si>
  <si>
    <t>ATELIERS</t>
  </si>
  <si>
    <t>85, rue Saint Jacques 44093 Nantes</t>
  </si>
  <si>
    <t>BLAN</t>
  </si>
  <si>
    <t>BLANCHISSERIE</t>
  </si>
  <si>
    <t>CHAP</t>
  </si>
  <si>
    <t>CHAPTAL</t>
  </si>
  <si>
    <t>34 Rte de St Sébastien - 44000 NANTES</t>
  </si>
  <si>
    <t>CRPI</t>
  </si>
  <si>
    <t>CRECHE PIRATES</t>
  </si>
  <si>
    <t>CURI</t>
  </si>
  <si>
    <t>CURIE</t>
  </si>
  <si>
    <t>ECAD</t>
  </si>
  <si>
    <t>ECOLE DES CADRES - PARKER FOLLET</t>
  </si>
  <si>
    <t>JEP</t>
  </si>
  <si>
    <t>JANET-EY-PINEL</t>
  </si>
  <si>
    <t>LPHI</t>
  </si>
  <si>
    <t>L-PHILIPPE</t>
  </si>
  <si>
    <t>ERP type W</t>
  </si>
  <si>
    <t>MER</t>
  </si>
  <si>
    <t>MERCOEUR</t>
  </si>
  <si>
    <t>MONF</t>
  </si>
  <si>
    <t>MONTFORT</t>
  </si>
  <si>
    <t>MPR</t>
  </si>
  <si>
    <t>PAST</t>
  </si>
  <si>
    <t>PASTEUR</t>
  </si>
  <si>
    <t>PAUM</t>
  </si>
  <si>
    <t>PAUMELLE</t>
  </si>
  <si>
    <t>PHAN</t>
  </si>
  <si>
    <t>MARGOT PHANEUF</t>
  </si>
  <si>
    <t>34 Rte de St Sébastien - 44400 NANTES</t>
  </si>
  <si>
    <t>PIRM</t>
  </si>
  <si>
    <t>PIRMIL</t>
  </si>
  <si>
    <t>PLFO</t>
  </si>
  <si>
    <t>PLATEFORME LOGISTIQUE</t>
  </si>
  <si>
    <t>POLE</t>
  </si>
  <si>
    <t>POLE ENERGETIQUE</t>
  </si>
  <si>
    <t>PORT</t>
  </si>
  <si>
    <t>PORTERIE</t>
  </si>
  <si>
    <t>PROV</t>
  </si>
  <si>
    <t>PROVIDENCE</t>
  </si>
  <si>
    <t>REL1</t>
  </si>
  <si>
    <t>RELAIS 1</t>
  </si>
  <si>
    <t>REL2</t>
  </si>
  <si>
    <t>RELAIS 2</t>
  </si>
  <si>
    <t>REL3</t>
  </si>
  <si>
    <t>RELAIS 3</t>
  </si>
  <si>
    <t>STER</t>
  </si>
  <si>
    <t>STERILISATION</t>
  </si>
  <si>
    <t>TURN</t>
  </si>
  <si>
    <t>TURNER</t>
  </si>
  <si>
    <t>UCP</t>
  </si>
  <si>
    <t>UCP CUISINE</t>
  </si>
  <si>
    <t>ULYS</t>
  </si>
  <si>
    <t>ULYSSE</t>
  </si>
  <si>
    <t>STRUCTURE EXTERNE</t>
  </si>
  <si>
    <t>AIGN</t>
  </si>
  <si>
    <t>CARE - AN TREIZ (ST AIGNAN)</t>
  </si>
  <si>
    <t>33, Bd Saint-Aignan - Nantes</t>
  </si>
  <si>
    <t>BAUL</t>
  </si>
  <si>
    <t>BEAULIEU (UTIL Pauline Isabelle)</t>
  </si>
  <si>
    <t>App. 28 - 10 allée Pauline Isabelle Util - 44200 NANTES</t>
  </si>
  <si>
    <t>BAUM</t>
  </si>
  <si>
    <t>BEAUMANOIR</t>
  </si>
  <si>
    <t>16, rue Lamoricière - Nantes</t>
  </si>
  <si>
    <t>BLAT</t>
  </si>
  <si>
    <t>BLANCHART</t>
  </si>
  <si>
    <t>79, rue Joseph Blanchart - Nantes</t>
  </si>
  <si>
    <t>BOUI</t>
  </si>
  <si>
    <t>BOUILLE (Espace Barbara)</t>
  </si>
  <si>
    <t>9, rue de Bouillé - Nantes</t>
  </si>
  <si>
    <t>BRUN</t>
  </si>
  <si>
    <t>BRUNELLIERE  « Phileas Fogg » »</t>
  </si>
  <si>
    <t>10, rue Charles Brunelière, Nantes</t>
  </si>
  <si>
    <t>CAP</t>
  </si>
  <si>
    <t>CAP OUEST</t>
  </si>
  <si>
    <t>63 Quai magellan - 44000 NANTES</t>
  </si>
  <si>
    <t>CHAT</t>
  </si>
  <si>
    <t>CHATELET</t>
  </si>
  <si>
    <t>1 rue Ernoul des Châtelets - Bât A - 44200 NANTES</t>
  </si>
  <si>
    <t>CRMA</t>
  </si>
  <si>
    <t>CRECHE MARTIENS</t>
  </si>
  <si>
    <t>39, rue Fouré - Nantes</t>
  </si>
  <si>
    <t>DOUE</t>
  </si>
  <si>
    <t>DOUET GARNIER</t>
  </si>
  <si>
    <t>11-13, rue du Douet Garnier - Nantes</t>
  </si>
  <si>
    <t>EMBA</t>
  </si>
  <si>
    <t>EMBARCADERE</t>
  </si>
  <si>
    <t>3, rue Marguerite Thibert - Nantes</t>
  </si>
  <si>
    <t>FOUR</t>
  </si>
  <si>
    <t>FOURNY</t>
  </si>
  <si>
    <t>App. ... - 13A rue Alexandre Fourny - 44000 NANTES</t>
  </si>
  <si>
    <t>GRLA</t>
  </si>
  <si>
    <t>GRAND LARGE</t>
  </si>
  <si>
    <t>5, rue Saint Nazaire - 44800 Saint Herblain</t>
  </si>
  <si>
    <t>HAUB</t>
  </si>
  <si>
    <t>HAUBANS</t>
  </si>
  <si>
    <t>App.245 - 13 rue d'Angleterre - 44000 NANTES</t>
  </si>
  <si>
    <t>HAUT</t>
  </si>
  <si>
    <t>HAUTE-ROCHE</t>
  </si>
  <si>
    <t>7, rue Haute Roche - Nantes</t>
  </si>
  <si>
    <t>JCAR</t>
  </si>
  <si>
    <t>JACQUES CARTIER</t>
  </si>
  <si>
    <t>6 rue Jacques Cartier 44800 St Herblain</t>
  </si>
  <si>
    <t>JULE</t>
  </si>
  <si>
    <t>LE COURS JULES VERNE</t>
  </si>
  <si>
    <t>169A Bd Jules Verne - 44093 Nantes Cedex 1</t>
  </si>
  <si>
    <t>LOIR</t>
  </si>
  <si>
    <t>LOIRE</t>
  </si>
  <si>
    <t>App. 254 - 13 rue d'Angleterre - 44000 NANTES</t>
  </si>
  <si>
    <t>LUXE</t>
  </si>
  <si>
    <t>LUXEMBOURG</t>
  </si>
  <si>
    <t>App. 31 - 1 rue du Luxembourg - 44000 NANTES</t>
  </si>
  <si>
    <t>MAGE</t>
  </si>
  <si>
    <t>MAGELLAN</t>
  </si>
  <si>
    <t>App. 24 - 36 Quai Magellan - 44000 NANTES</t>
  </si>
  <si>
    <t>MARG</t>
  </si>
  <si>
    <t>MARGUERITTE</t>
  </si>
  <si>
    <t>19, rue Général Margueritte - 44000 Nantes</t>
  </si>
  <si>
    <t>MARM</t>
  </si>
  <si>
    <t xml:space="preserve">MARMONTEL </t>
  </si>
  <si>
    <t>Rue des Olivettes, Nantes</t>
  </si>
  <si>
    <t>MERK</t>
  </si>
  <si>
    <t>MERKARSKI (Dalby)</t>
  </si>
  <si>
    <t>16 rue Louis Mékarski - 44000 NANTES</t>
  </si>
  <si>
    <t>MILL</t>
  </si>
  <si>
    <t xml:space="preserve">MILLET  « Pilgrim » </t>
  </si>
  <si>
    <t>4 rue Millet</t>
  </si>
  <si>
    <t>PAVE</t>
  </si>
  <si>
    <t>BOUT DES  PAVES (CATTP PSY 4)</t>
  </si>
  <si>
    <t>7 rue Salvador Dali , Nantes</t>
  </si>
  <si>
    <t>PHEN</t>
  </si>
  <si>
    <t>PHENICIEN</t>
  </si>
  <si>
    <t>4 bis, rue Chasteland - 44700 Orvault</t>
  </si>
  <si>
    <t>SAMO</t>
  </si>
  <si>
    <t>SAMOTHRACE</t>
  </si>
  <si>
    <t>3, rue Samothrace - 44000 Nantes</t>
  </si>
  <si>
    <t>SCHU</t>
  </si>
  <si>
    <t>SCHUMAN (Pont du Sens)</t>
  </si>
  <si>
    <t>240, Bd R. Schuman - Nantes</t>
  </si>
  <si>
    <t>SENG</t>
  </si>
  <si>
    <t>SENGHOR</t>
  </si>
  <si>
    <t>App. 15 - 1 rue d'Angleterre - 44000 NANTES</t>
  </si>
  <si>
    <t>SIGM</t>
  </si>
  <si>
    <t>SIGMA 2000</t>
  </si>
  <si>
    <t>5 Bd Vincent Gâche - 44000 NANTES</t>
  </si>
  <si>
    <t>TABA</t>
  </si>
  <si>
    <t>TABARLY</t>
  </si>
  <si>
    <t>App. 197 - 17 rue d'Angleterre - 44000 NANTES</t>
  </si>
  <si>
    <t>TCHE</t>
  </si>
  <si>
    <t>TCHECOSLOVAQUIE</t>
  </si>
  <si>
    <t>App. 31 - 13 rue de Tchecoslovaquie - 44000 NANTES</t>
  </si>
  <si>
    <t>THAM</t>
  </si>
  <si>
    <t>THAMARA</t>
  </si>
  <si>
    <t>58 Ter et quater Bd Victor Hugo - 44200 NANTES</t>
  </si>
  <si>
    <t>VERS</t>
  </si>
  <si>
    <t>QUAI DE VERSAILLES</t>
  </si>
  <si>
    <t>22 rue de la Tour Auvergne</t>
  </si>
  <si>
    <t>S/Total DIRECTION GENERALE</t>
  </si>
  <si>
    <t>S/Total HOPITAL LAENNEC</t>
  </si>
  <si>
    <t>Total CHU NANTES</t>
  </si>
  <si>
    <t>S/Total HOTEL-DIEU</t>
  </si>
  <si>
    <t>S/Total SAINT-JACQUES</t>
  </si>
  <si>
    <t>S/Total STRUCTURE EXTERNE</t>
  </si>
  <si>
    <t>ETAT GENERAL DES SURFACES 
PAR BATIMENT, PAR SITE ET PAR TYPOLOGIE</t>
  </si>
  <si>
    <t>Activité principale</t>
  </si>
  <si>
    <t>Type d'occupation</t>
  </si>
  <si>
    <t>Bureaux administration</t>
  </si>
  <si>
    <t>Co-propriétaire</t>
  </si>
  <si>
    <t>Propriétaire</t>
  </si>
  <si>
    <t>Désaffecté</t>
  </si>
  <si>
    <t>Technique</t>
  </si>
  <si>
    <t>Soins</t>
  </si>
  <si>
    <t>Logements + commerces</t>
  </si>
  <si>
    <t>Bureaux </t>
  </si>
  <si>
    <t>Logistique</t>
  </si>
  <si>
    <t>Soins (gériatrie)</t>
  </si>
  <si>
    <t>Soins-hébergements</t>
  </si>
  <si>
    <t>Soins-laboratoires</t>
  </si>
  <si>
    <t>Enseignement</t>
  </si>
  <si>
    <t>Garderie</t>
  </si>
  <si>
    <t>Soins (psy)</t>
  </si>
  <si>
    <t>Bureaux administration-logements</t>
  </si>
  <si>
    <t>Administratif-Technique</t>
  </si>
  <si>
    <t>Hopital de Jour</t>
  </si>
  <si>
    <t>Appart. Coll. Thérap.</t>
  </si>
  <si>
    <t>Locataire</t>
  </si>
  <si>
    <t>Bail Emphytéotique</t>
  </si>
  <si>
    <t>CMP</t>
  </si>
  <si>
    <t>Toiture
terrasse</t>
  </si>
  <si>
    <t>Bail SAMO</t>
  </si>
  <si>
    <t>SE-GRLA-1E</t>
  </si>
  <si>
    <t>SE-GRLA-3E</t>
  </si>
  <si>
    <t>SE-BRUN-1E</t>
  </si>
  <si>
    <t>SE-BRUN-5E</t>
  </si>
  <si>
    <t>SE-SIGM-1E</t>
  </si>
  <si>
    <t>SE-SIGM-3E</t>
  </si>
  <si>
    <t xml:space="preserve">A ce tableau s'ajoutera l’hôpital Loire Santé, localisé sur le site Ile de Nantes, actuellement en cours de chantier qui devrait se terminer fin 2026-début 2027. </t>
  </si>
  <si>
    <t>S/Total HOPITAUX PERIPHERIQUE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</si>
</sst>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9C0006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name val="Times New Roman"/>
      <family val="1"/>
    </font>
    <font>
      <b/>
      <sz val="14"/>
      <name val="Times New Roman"/>
      <family val="1"/>
    </font>
    <font>
      <i/>
      <sz val="10"/>
      <name val="Times New Roman"/>
      <family val="1"/>
    </font>
    <font>
      <b/>
      <sz val="11"/>
      <name val="Calibri"/>
    </font>
    <font>
      <sz val="11"/>
      <color rgb="FFFF0000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3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0" fillId="0" borderId="0" xfId="0" applyNumberFormat="1" applyProtection="1">
      <protection locked="0"/>
    </xf>
    <xf numFmtId="1" fontId="0" fillId="0" borderId="0" xfId="0" applyNumberFormat="1"/>
    <xf numFmtId="0" fontId="0" fillId="0" borderId="1" xfId="0" applyBorder="1"/>
    <xf numFmtId="1" fontId="0" fillId="0" borderId="1" xfId="0" applyNumberFormat="1" applyBorder="1" applyProtection="1">
      <protection locked="0"/>
    </xf>
    <xf numFmtId="0" fontId="0" fillId="0" borderId="2" xfId="0" applyBorder="1"/>
    <xf numFmtId="1" fontId="0" fillId="0" borderId="2" xfId="0" applyNumberFormat="1" applyBorder="1" applyProtection="1">
      <protection locked="0"/>
    </xf>
    <xf numFmtId="0" fontId="4" fillId="4" borderId="3" xfId="0" applyFont="1" applyFill="1" applyBorder="1"/>
    <xf numFmtId="1" fontId="4" fillId="4" borderId="4" xfId="0" applyNumberFormat="1" applyFont="1" applyFill="1" applyBorder="1" applyProtection="1">
      <protection locked="0"/>
    </xf>
    <xf numFmtId="1" fontId="4" fillId="4" borderId="5" xfId="0" applyNumberFormat="1" applyFont="1" applyFill="1" applyBorder="1" applyProtection="1">
      <protection locked="0"/>
    </xf>
    <xf numFmtId="0" fontId="4" fillId="4" borderId="6" xfId="0" applyFont="1" applyFill="1" applyBorder="1"/>
    <xf numFmtId="1" fontId="4" fillId="4" borderId="7" xfId="0" applyNumberFormat="1" applyFont="1" applyFill="1" applyBorder="1" applyProtection="1">
      <protection locked="0"/>
    </xf>
    <xf numFmtId="0" fontId="5" fillId="4" borderId="3" xfId="0" applyFont="1" applyFill="1" applyBorder="1"/>
    <xf numFmtId="1" fontId="5" fillId="4" borderId="4" xfId="0" applyNumberFormat="1" applyFont="1" applyFill="1" applyBorder="1"/>
    <xf numFmtId="0" fontId="0" fillId="0" borderId="0" xfId="0" applyAlignment="1"/>
    <xf numFmtId="0" fontId="8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3" fontId="6" fillId="0" borderId="0" xfId="0" applyNumberFormat="1" applyFont="1"/>
    <xf numFmtId="0" fontId="0" fillId="0" borderId="0" xfId="0" applyBorder="1"/>
    <xf numFmtId="0" fontId="0" fillId="0" borderId="8" xfId="0" applyBorder="1"/>
    <xf numFmtId="1" fontId="0" fillId="0" borderId="8" xfId="0" applyNumberFormat="1" applyBorder="1" applyProtection="1">
      <protection locked="0"/>
    </xf>
    <xf numFmtId="1" fontId="0" fillId="5" borderId="1" xfId="0" applyNumberFormat="1" applyFill="1" applyBorder="1" applyProtection="1">
      <protection locked="0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Protection="1">
      <protection locked="0"/>
    </xf>
    <xf numFmtId="1" fontId="5" fillId="0" borderId="0" xfId="0" applyNumberFormat="1" applyFont="1" applyFill="1" applyBorder="1"/>
    <xf numFmtId="1" fontId="0" fillId="0" borderId="0" xfId="0" applyNumberFormat="1" applyFill="1" applyBorder="1" applyProtection="1">
      <protection locked="0"/>
    </xf>
    <xf numFmtId="1" fontId="2" fillId="0" borderId="10" xfId="0" applyNumberFormat="1" applyFont="1" applyFill="1" applyBorder="1" applyAlignment="1">
      <alignment horizontal="center" vertical="center"/>
    </xf>
    <xf numFmtId="1" fontId="0" fillId="0" borderId="10" xfId="0" applyNumberFormat="1" applyFill="1" applyBorder="1" applyProtection="1">
      <protection locked="0"/>
    </xf>
    <xf numFmtId="1" fontId="3" fillId="0" borderId="0" xfId="1" applyNumberFormat="1" applyFill="1" applyBorder="1" applyProtection="1">
      <protection locked="0"/>
    </xf>
    <xf numFmtId="1" fontId="4" fillId="4" borderId="12" xfId="0" applyNumberFormat="1" applyFont="1" applyFill="1" applyBorder="1" applyProtection="1">
      <protection locked="0"/>
    </xf>
    <xf numFmtId="1" fontId="4" fillId="4" borderId="13" xfId="0" applyNumberFormat="1" applyFont="1" applyFill="1" applyBorder="1" applyProtection="1">
      <protection locked="0"/>
    </xf>
    <xf numFmtId="1" fontId="2" fillId="2" borderId="11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Border="1"/>
    <xf numFmtId="1" fontId="5" fillId="4" borderId="5" xfId="0" applyNumberFormat="1" applyFont="1" applyFill="1" applyBorder="1"/>
    <xf numFmtId="1" fontId="0" fillId="0" borderId="14" xfId="0" applyNumberFormat="1" applyBorder="1"/>
    <xf numFmtId="1" fontId="0" fillId="0" borderId="15" xfId="0" applyNumberFormat="1" applyBorder="1" applyProtection="1">
      <protection locked="0"/>
    </xf>
    <xf numFmtId="1" fontId="4" fillId="4" borderId="16" xfId="0" applyNumberFormat="1" applyFont="1" applyFill="1" applyBorder="1" applyProtection="1">
      <protection locked="0"/>
    </xf>
    <xf numFmtId="1" fontId="4" fillId="0" borderId="17" xfId="0" applyNumberFormat="1" applyFont="1" applyFill="1" applyBorder="1" applyProtection="1">
      <protection locked="0"/>
    </xf>
    <xf numFmtId="0" fontId="0" fillId="0" borderId="15" xfId="0" applyBorder="1"/>
    <xf numFmtId="1" fontId="4" fillId="4" borderId="18" xfId="0" applyNumberFormat="1" applyFont="1" applyFill="1" applyBorder="1" applyProtection="1">
      <protection locked="0"/>
    </xf>
    <xf numFmtId="3" fontId="8" fillId="0" borderId="1" xfId="0" applyNumberFormat="1" applyFont="1" applyBorder="1" applyAlignment="1">
      <alignment horizontal="center"/>
    </xf>
    <xf numFmtId="1" fontId="11" fillId="0" borderId="1" xfId="0" applyNumberFormat="1" applyFont="1" applyBorder="1" applyProtection="1">
      <protection locked="0"/>
    </xf>
    <xf numFmtId="0" fontId="11" fillId="0" borderId="1" xfId="0" applyFont="1" applyBorder="1" applyAlignment="1">
      <alignment horizontal="right"/>
    </xf>
    <xf numFmtId="0" fontId="7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10" fillId="0" borderId="0" xfId="0" applyNumberFormat="1" applyFont="1" applyFill="1" applyBorder="1"/>
    <xf numFmtId="1" fontId="10" fillId="0" borderId="0" xfId="0" applyNumberFormat="1" applyFont="1"/>
    <xf numFmtId="0" fontId="10" fillId="0" borderId="0" xfId="0" applyFont="1"/>
    <xf numFmtId="0" fontId="0" fillId="6" borderId="1" xfId="0" applyFill="1" applyBorder="1"/>
    <xf numFmtId="1" fontId="0" fillId="6" borderId="1" xfId="0" applyNumberFormat="1" applyFill="1" applyBorder="1" applyProtection="1">
      <protection locked="0"/>
    </xf>
  </cellXfs>
  <cellStyles count="5">
    <cellStyle name="Insatisfaisant" xfId="1" builtinId="27"/>
    <cellStyle name="Normal" xfId="0" builtinId="0"/>
    <cellStyle name="Normal 4" xfId="4"/>
    <cellStyle name="Normal 5" xfId="3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0</xdr:rowOff>
    </xdr:from>
    <xdr:to>
      <xdr:col>1</xdr:col>
      <xdr:colOff>1228725</xdr:colOff>
      <xdr:row>0</xdr:row>
      <xdr:rowOff>689561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0"/>
          <a:ext cx="1009650" cy="689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tabSelected="1" workbookViewId="0">
      <pane ySplit="2" topLeftCell="A102" activePane="bottomLeft" state="frozen"/>
      <selection pane="bottomLeft" activeCell="I18" sqref="I18"/>
    </sheetView>
  </sheetViews>
  <sheetFormatPr baseColWidth="10" defaultColWidth="9.109375" defaultRowHeight="14.4" outlineLevelRow="1" x14ac:dyDescent="0.3"/>
  <cols>
    <col min="1" max="1" width="3.5546875" customWidth="1"/>
    <col min="2" max="2" width="23.5546875" bestFit="1" customWidth="1"/>
    <col min="3" max="3" width="18.6640625" bestFit="1" customWidth="1"/>
    <col min="4" max="4" width="35.5546875" bestFit="1" customWidth="1"/>
    <col min="5" max="5" width="9" style="4" bestFit="1" customWidth="1"/>
    <col min="6" max="6" width="9.33203125" style="4" bestFit="1" customWidth="1"/>
    <col min="7" max="7" width="9" style="4" bestFit="1" customWidth="1"/>
    <col min="8" max="8" width="5" style="36" customWidth="1"/>
    <col min="9" max="9" width="12.6640625" style="4" bestFit="1" customWidth="1"/>
    <col min="10" max="10" width="49.33203125" bestFit="1" customWidth="1"/>
    <col min="11" max="11" width="27.6640625" customWidth="1"/>
    <col min="12" max="12" width="29.6640625" customWidth="1"/>
    <col min="13" max="13" width="21.33203125" bestFit="1" customWidth="1"/>
    <col min="14" max="14" width="24.5546875" bestFit="1" customWidth="1"/>
    <col min="15" max="15" width="22.88671875" bestFit="1" customWidth="1"/>
    <col min="16" max="16" width="8.88671875" bestFit="1" customWidth="1"/>
  </cols>
  <sheetData>
    <row r="1" spans="1:18" s="18" customFormat="1" ht="54.75" customHeight="1" x14ac:dyDescent="0.3">
      <c r="C1" s="47" t="s">
        <v>264</v>
      </c>
      <c r="D1" s="47"/>
      <c r="E1" s="47"/>
      <c r="F1" s="47"/>
      <c r="G1" s="47"/>
      <c r="H1" s="26"/>
      <c r="I1" s="16"/>
      <c r="J1" s="16"/>
      <c r="K1" s="16"/>
      <c r="L1" s="16"/>
      <c r="M1" s="16"/>
      <c r="N1" s="17"/>
      <c r="O1" s="17"/>
      <c r="Q1" s="19"/>
      <c r="R1" s="20"/>
    </row>
    <row r="2" spans="1:18" ht="39.9" customHeight="1" x14ac:dyDescent="0.3">
      <c r="B2" s="1" t="s">
        <v>0</v>
      </c>
      <c r="C2" s="1" t="s">
        <v>1</v>
      </c>
      <c r="D2" s="1" t="s">
        <v>2</v>
      </c>
      <c r="E2" s="2" t="s">
        <v>3</v>
      </c>
      <c r="F2" s="2" t="s">
        <v>4</v>
      </c>
      <c r="G2" s="2" t="s">
        <v>5</v>
      </c>
      <c r="H2" s="30"/>
      <c r="I2" s="35" t="s">
        <v>289</v>
      </c>
      <c r="J2" s="1" t="s">
        <v>6</v>
      </c>
      <c r="K2" s="25" t="s">
        <v>265</v>
      </c>
      <c r="L2" s="25" t="s">
        <v>266</v>
      </c>
      <c r="M2" s="1" t="s">
        <v>7</v>
      </c>
      <c r="N2" s="1" t="s">
        <v>8</v>
      </c>
      <c r="O2" s="1" t="s">
        <v>9</v>
      </c>
      <c r="P2" s="1" t="s">
        <v>10</v>
      </c>
    </row>
    <row r="3" spans="1:18" x14ac:dyDescent="0.3">
      <c r="A3" s="21"/>
      <c r="B3" s="22"/>
      <c r="C3" s="22"/>
      <c r="D3" s="22"/>
      <c r="E3" s="23"/>
      <c r="F3" s="23"/>
      <c r="G3" s="23"/>
      <c r="H3" s="29"/>
      <c r="I3" s="23"/>
      <c r="J3" s="22"/>
      <c r="K3" s="22"/>
      <c r="L3" s="22"/>
      <c r="M3" s="22"/>
      <c r="N3" s="22"/>
      <c r="O3" s="22"/>
      <c r="P3" s="22"/>
      <c r="Q3" s="21"/>
    </row>
    <row r="4" spans="1:18" x14ac:dyDescent="0.3">
      <c r="B4" s="5" t="s">
        <v>11</v>
      </c>
      <c r="C4" s="5" t="s">
        <v>12</v>
      </c>
      <c r="D4" s="5" t="s">
        <v>13</v>
      </c>
      <c r="E4" s="6">
        <v>1486.84</v>
      </c>
      <c r="F4" s="6">
        <v>1862.8</v>
      </c>
      <c r="G4" s="6">
        <v>1819.74</v>
      </c>
      <c r="H4" s="29"/>
      <c r="I4" s="6">
        <v>434.34</v>
      </c>
      <c r="J4" s="5" t="s">
        <v>14</v>
      </c>
      <c r="K4" t="s">
        <v>267</v>
      </c>
      <c r="L4" t="s">
        <v>268</v>
      </c>
      <c r="M4" s="5" t="s">
        <v>15</v>
      </c>
      <c r="N4" s="5"/>
      <c r="O4" s="5"/>
      <c r="P4" s="5" t="s">
        <v>16</v>
      </c>
    </row>
    <row r="5" spans="1:18" x14ac:dyDescent="0.3">
      <c r="B5" s="5" t="s">
        <v>11</v>
      </c>
      <c r="C5" s="5" t="s">
        <v>17</v>
      </c>
      <c r="D5" s="5" t="s">
        <v>18</v>
      </c>
      <c r="E5" s="6">
        <v>740.06</v>
      </c>
      <c r="F5" s="6">
        <v>898.4</v>
      </c>
      <c r="G5" s="6">
        <v>939.94</v>
      </c>
      <c r="H5" s="29"/>
      <c r="I5" s="24"/>
      <c r="J5" s="5" t="s">
        <v>19</v>
      </c>
      <c r="K5" s="5" t="s">
        <v>267</v>
      </c>
      <c r="L5" s="5" t="s">
        <v>268</v>
      </c>
      <c r="M5" s="5" t="s">
        <v>15</v>
      </c>
      <c r="N5" s="5"/>
      <c r="O5" s="5"/>
      <c r="P5" s="5" t="s">
        <v>16</v>
      </c>
    </row>
    <row r="6" spans="1:18" ht="15" thickBot="1" x14ac:dyDescent="0.35">
      <c r="B6" s="5" t="s">
        <v>11</v>
      </c>
      <c r="C6" s="5" t="s">
        <v>20</v>
      </c>
      <c r="D6" s="7" t="s">
        <v>21</v>
      </c>
      <c r="E6" s="8">
        <v>3839.93</v>
      </c>
      <c r="F6" s="8">
        <v>5115.49</v>
      </c>
      <c r="G6" s="39">
        <v>4957.1899999999996</v>
      </c>
      <c r="H6" s="29"/>
      <c r="I6" s="6">
        <v>4554.74</v>
      </c>
      <c r="J6" s="5" t="s">
        <v>22</v>
      </c>
      <c r="K6" s="5" t="s">
        <v>267</v>
      </c>
      <c r="L6" s="5" t="s">
        <v>269</v>
      </c>
      <c r="M6" s="5" t="s">
        <v>15</v>
      </c>
      <c r="N6" s="5"/>
      <c r="O6" s="5"/>
      <c r="P6" s="5" t="s">
        <v>16</v>
      </c>
    </row>
    <row r="7" spans="1:18" ht="15" thickBot="1" x14ac:dyDescent="0.35">
      <c r="D7" s="9" t="s">
        <v>258</v>
      </c>
      <c r="E7" s="10">
        <f>SUM(E4:E6)</f>
        <v>6066.83</v>
      </c>
      <c r="F7" s="10">
        <f t="shared" ref="F7:G7" si="0">SUM(F4:F6)</f>
        <v>7876.69</v>
      </c>
      <c r="G7" s="11">
        <f t="shared" si="0"/>
        <v>7716.87</v>
      </c>
      <c r="H7" s="27"/>
      <c r="I7" s="3"/>
    </row>
    <row r="8" spans="1:18" x14ac:dyDescent="0.3">
      <c r="E8" s="3"/>
      <c r="F8" s="3"/>
      <c r="G8" s="3"/>
      <c r="H8" s="29"/>
      <c r="I8" s="3"/>
    </row>
    <row r="9" spans="1:18" x14ac:dyDescent="0.3">
      <c r="B9" s="5" t="s">
        <v>23</v>
      </c>
      <c r="C9" s="5" t="s">
        <v>24</v>
      </c>
      <c r="D9" s="5" t="s">
        <v>25</v>
      </c>
      <c r="E9" s="6">
        <v>33.549999999999997</v>
      </c>
      <c r="F9" s="6">
        <v>33.549999999999997</v>
      </c>
      <c r="G9" s="6">
        <v>33.42</v>
      </c>
      <c r="H9" s="29"/>
      <c r="I9" s="24"/>
      <c r="J9" s="5" t="s">
        <v>26</v>
      </c>
      <c r="K9" s="5" t="s">
        <v>270</v>
      </c>
      <c r="L9" s="5" t="s">
        <v>269</v>
      </c>
      <c r="M9" s="5"/>
      <c r="N9" s="5"/>
      <c r="O9" s="5"/>
      <c r="P9" s="5" t="s">
        <v>16</v>
      </c>
    </row>
    <row r="10" spans="1:18" x14ac:dyDescent="0.3">
      <c r="B10" s="5" t="s">
        <v>23</v>
      </c>
      <c r="C10" s="5" t="s">
        <v>27</v>
      </c>
      <c r="D10" s="5" t="s">
        <v>28</v>
      </c>
      <c r="E10" s="6">
        <v>413.75</v>
      </c>
      <c r="F10" s="6">
        <v>506.81</v>
      </c>
      <c r="G10" s="6">
        <v>571.23</v>
      </c>
      <c r="H10" s="29"/>
      <c r="I10" s="24"/>
      <c r="J10" s="5" t="s">
        <v>26</v>
      </c>
      <c r="K10" s="5" t="s">
        <v>270</v>
      </c>
      <c r="L10" s="5" t="s">
        <v>269</v>
      </c>
      <c r="M10" s="5"/>
      <c r="N10" s="5"/>
      <c r="O10" s="5"/>
      <c r="P10" s="5" t="s">
        <v>16</v>
      </c>
    </row>
    <row r="11" spans="1:18" x14ac:dyDescent="0.3">
      <c r="B11" s="5" t="s">
        <v>23</v>
      </c>
      <c r="C11" s="5" t="s">
        <v>29</v>
      </c>
      <c r="D11" s="5" t="s">
        <v>30</v>
      </c>
      <c r="E11" s="6">
        <v>56.62</v>
      </c>
      <c r="F11" s="6">
        <v>62.6</v>
      </c>
      <c r="G11" s="6">
        <v>156.61000000000001</v>
      </c>
      <c r="H11" s="29"/>
      <c r="I11" s="24"/>
      <c r="J11" s="5" t="s">
        <v>26</v>
      </c>
      <c r="K11" s="5" t="s">
        <v>271</v>
      </c>
      <c r="L11" s="5" t="s">
        <v>269</v>
      </c>
      <c r="M11" s="5"/>
      <c r="N11" s="5"/>
      <c r="O11" s="5"/>
      <c r="P11" s="5" t="s">
        <v>16</v>
      </c>
    </row>
    <row r="12" spans="1:18" x14ac:dyDescent="0.3">
      <c r="B12" s="5" t="s">
        <v>23</v>
      </c>
      <c r="C12" s="5" t="s">
        <v>31</v>
      </c>
      <c r="D12" s="5" t="s">
        <v>32</v>
      </c>
      <c r="E12" s="6">
        <v>195.6</v>
      </c>
      <c r="F12" s="6">
        <v>195.6</v>
      </c>
      <c r="G12" s="6">
        <v>203.97</v>
      </c>
      <c r="H12" s="29"/>
      <c r="I12" s="24"/>
      <c r="J12" s="5" t="s">
        <v>26</v>
      </c>
      <c r="K12" s="5" t="s">
        <v>271</v>
      </c>
      <c r="L12" s="5" t="s">
        <v>269</v>
      </c>
      <c r="M12" s="5"/>
      <c r="N12" s="5"/>
      <c r="O12" s="5"/>
      <c r="P12" s="5" t="s">
        <v>16</v>
      </c>
    </row>
    <row r="13" spans="1:18" x14ac:dyDescent="0.3">
      <c r="B13" s="5" t="s">
        <v>23</v>
      </c>
      <c r="C13" s="5" t="s">
        <v>33</v>
      </c>
      <c r="D13" s="5" t="s">
        <v>34</v>
      </c>
      <c r="E13" s="6">
        <v>66.47</v>
      </c>
      <c r="F13" s="6">
        <v>66.47</v>
      </c>
      <c r="G13" s="6">
        <v>71.87</v>
      </c>
      <c r="H13" s="29"/>
      <c r="I13" s="24"/>
      <c r="J13" s="5" t="s">
        <v>26</v>
      </c>
      <c r="K13" s="5" t="s">
        <v>271</v>
      </c>
      <c r="L13" s="5" t="s">
        <v>269</v>
      </c>
      <c r="M13" s="5"/>
      <c r="N13" s="5"/>
      <c r="O13" s="5"/>
      <c r="P13" s="5" t="s">
        <v>16</v>
      </c>
    </row>
    <row r="14" spans="1:18" x14ac:dyDescent="0.3">
      <c r="B14" s="5" t="s">
        <v>23</v>
      </c>
      <c r="C14" s="5" t="s">
        <v>35</v>
      </c>
      <c r="D14" s="5" t="s">
        <v>35</v>
      </c>
      <c r="E14" s="6">
        <v>34532.839999999997</v>
      </c>
      <c r="F14" s="6">
        <v>56317.43</v>
      </c>
      <c r="G14" s="6">
        <v>59930.93</v>
      </c>
      <c r="H14" s="29"/>
      <c r="I14" s="6">
        <v>15962.7</v>
      </c>
      <c r="J14" s="5" t="s">
        <v>36</v>
      </c>
      <c r="K14" s="5" t="s">
        <v>272</v>
      </c>
      <c r="L14" s="5" t="s">
        <v>269</v>
      </c>
      <c r="M14" s="5" t="s">
        <v>15</v>
      </c>
      <c r="N14" s="5" t="s">
        <v>37</v>
      </c>
      <c r="O14" s="5" t="s">
        <v>38</v>
      </c>
      <c r="P14" s="5" t="s">
        <v>16</v>
      </c>
    </row>
    <row r="15" spans="1:18" x14ac:dyDescent="0.3">
      <c r="B15" s="5" t="s">
        <v>23</v>
      </c>
      <c r="C15" s="5" t="s">
        <v>39</v>
      </c>
      <c r="D15" s="5" t="s">
        <v>40</v>
      </c>
      <c r="E15" s="6">
        <v>1079.29</v>
      </c>
      <c r="F15" s="6">
        <v>1376.62</v>
      </c>
      <c r="G15" s="6">
        <v>2020.45</v>
      </c>
      <c r="H15" s="29"/>
      <c r="I15" s="6">
        <v>166.9</v>
      </c>
      <c r="J15" s="5" t="s">
        <v>36</v>
      </c>
      <c r="K15" s="5" t="s">
        <v>273</v>
      </c>
      <c r="L15" s="5" t="s">
        <v>269</v>
      </c>
      <c r="M15" s="5" t="s">
        <v>41</v>
      </c>
      <c r="N15" s="5"/>
      <c r="O15" s="5"/>
      <c r="P15" s="5" t="s">
        <v>16</v>
      </c>
    </row>
    <row r="16" spans="1:18" x14ac:dyDescent="0.3">
      <c r="B16" s="5" t="s">
        <v>23</v>
      </c>
      <c r="C16" s="5" t="s">
        <v>42</v>
      </c>
      <c r="D16" s="5" t="s">
        <v>43</v>
      </c>
      <c r="E16" s="6">
        <v>66.099999999999994</v>
      </c>
      <c r="F16" s="6">
        <v>72.239999999999995</v>
      </c>
      <c r="G16" s="6">
        <v>77.28</v>
      </c>
      <c r="H16" s="29"/>
      <c r="I16" s="24"/>
      <c r="J16" s="5" t="s">
        <v>36</v>
      </c>
      <c r="K16" s="5" t="s">
        <v>274</v>
      </c>
      <c r="L16" s="5" t="s">
        <v>269</v>
      </c>
      <c r="M16" s="5" t="s">
        <v>15</v>
      </c>
      <c r="N16" s="5"/>
      <c r="O16" s="5"/>
      <c r="P16" s="5" t="s">
        <v>16</v>
      </c>
    </row>
    <row r="17" spans="2:16" x14ac:dyDescent="0.3">
      <c r="B17" s="5" t="s">
        <v>23</v>
      </c>
      <c r="C17" s="5" t="s">
        <v>44</v>
      </c>
      <c r="D17" s="5" t="s">
        <v>45</v>
      </c>
      <c r="E17" s="6">
        <v>69.17</v>
      </c>
      <c r="F17" s="6">
        <v>74.91</v>
      </c>
      <c r="G17" s="6">
        <v>0</v>
      </c>
      <c r="H17" s="29"/>
      <c r="I17" s="24"/>
      <c r="J17" s="5" t="s">
        <v>46</v>
      </c>
      <c r="K17" s="5" t="s">
        <v>272</v>
      </c>
      <c r="L17" s="5" t="s">
        <v>269</v>
      </c>
      <c r="M17" s="5" t="s">
        <v>15</v>
      </c>
      <c r="N17" s="5"/>
      <c r="O17" s="5"/>
      <c r="P17" s="5" t="s">
        <v>16</v>
      </c>
    </row>
    <row r="18" spans="2:16" x14ac:dyDescent="0.3">
      <c r="B18" s="5" t="s">
        <v>23</v>
      </c>
      <c r="C18" s="5" t="s">
        <v>47</v>
      </c>
      <c r="D18" s="5" t="s">
        <v>48</v>
      </c>
      <c r="E18" s="6">
        <v>121.07</v>
      </c>
      <c r="F18" s="6">
        <v>173.94</v>
      </c>
      <c r="G18" s="6">
        <v>0</v>
      </c>
      <c r="H18" s="29"/>
      <c r="I18" s="6">
        <v>125.34</v>
      </c>
      <c r="J18" s="5" t="s">
        <v>36</v>
      </c>
      <c r="K18" s="5" t="s">
        <v>274</v>
      </c>
      <c r="L18" s="5" t="s">
        <v>269</v>
      </c>
      <c r="M18" s="5"/>
      <c r="N18" s="5"/>
      <c r="O18" s="5"/>
      <c r="P18" s="5" t="s">
        <v>16</v>
      </c>
    </row>
    <row r="19" spans="2:16" x14ac:dyDescent="0.3">
      <c r="B19" s="5" t="s">
        <v>23</v>
      </c>
      <c r="C19" s="5" t="s">
        <v>49</v>
      </c>
      <c r="D19" s="5" t="s">
        <v>50</v>
      </c>
      <c r="E19" s="6">
        <v>4304.7</v>
      </c>
      <c r="F19" s="6">
        <v>4477.34</v>
      </c>
      <c r="G19" s="6">
        <v>4579.91</v>
      </c>
      <c r="H19" s="32"/>
      <c r="I19" s="24"/>
      <c r="J19" s="5" t="s">
        <v>51</v>
      </c>
      <c r="K19" s="5" t="s">
        <v>275</v>
      </c>
      <c r="L19" s="5" t="s">
        <v>269</v>
      </c>
      <c r="M19" s="5"/>
      <c r="N19" s="5"/>
      <c r="O19" s="5"/>
      <c r="P19" s="5" t="s">
        <v>16</v>
      </c>
    </row>
    <row r="20" spans="2:16" x14ac:dyDescent="0.3">
      <c r="B20" s="5" t="s">
        <v>23</v>
      </c>
      <c r="C20" s="5" t="s">
        <v>52</v>
      </c>
      <c r="D20" s="5" t="s">
        <v>53</v>
      </c>
      <c r="E20" s="6">
        <v>6233.97</v>
      </c>
      <c r="F20" s="6">
        <v>6429.12</v>
      </c>
      <c r="G20" s="6">
        <v>6344.82</v>
      </c>
      <c r="H20" s="32"/>
      <c r="I20" s="24"/>
      <c r="J20" s="5" t="s">
        <v>51</v>
      </c>
      <c r="K20" s="5" t="s">
        <v>275</v>
      </c>
      <c r="L20" s="5" t="s">
        <v>269</v>
      </c>
      <c r="M20" s="5"/>
      <c r="N20" s="5"/>
      <c r="O20" s="5"/>
      <c r="P20" s="5" t="s">
        <v>16</v>
      </c>
    </row>
    <row r="21" spans="2:16" ht="15" thickBot="1" x14ac:dyDescent="0.35">
      <c r="B21" s="5" t="s">
        <v>23</v>
      </c>
      <c r="C21" s="5" t="s">
        <v>54</v>
      </c>
      <c r="D21" s="7" t="s">
        <v>55</v>
      </c>
      <c r="E21" s="8">
        <v>0</v>
      </c>
      <c r="F21" s="8">
        <v>67.37</v>
      </c>
      <c r="G21" s="8">
        <v>67</v>
      </c>
      <c r="H21" s="31"/>
      <c r="I21" s="24"/>
      <c r="J21" s="5" t="s">
        <v>56</v>
      </c>
      <c r="K21" s="5" t="s">
        <v>271</v>
      </c>
      <c r="L21" s="5" t="s">
        <v>269</v>
      </c>
      <c r="M21" s="5"/>
      <c r="N21" s="5"/>
      <c r="O21" s="5"/>
      <c r="P21" s="5" t="s">
        <v>16</v>
      </c>
    </row>
    <row r="22" spans="2:16" ht="15" thickBot="1" x14ac:dyDescent="0.35">
      <c r="D22" s="9" t="s">
        <v>259</v>
      </c>
      <c r="E22" s="10">
        <f>SUM(E9:E21)</f>
        <v>47173.12999999999</v>
      </c>
      <c r="F22" s="33">
        <f t="shared" ref="F22:G22" si="1">SUM(F9:F21)</f>
        <v>69854</v>
      </c>
      <c r="G22" s="40">
        <f t="shared" si="1"/>
        <v>74057.489999999991</v>
      </c>
      <c r="H22" s="27"/>
      <c r="I22" s="3"/>
    </row>
    <row r="23" spans="2:16" x14ac:dyDescent="0.3">
      <c r="E23" s="3"/>
      <c r="F23" s="3"/>
      <c r="G23" s="3"/>
      <c r="H23" s="29"/>
      <c r="I23" s="3"/>
    </row>
    <row r="24" spans="2:16" x14ac:dyDescent="0.3">
      <c r="B24" s="5" t="s">
        <v>57</v>
      </c>
      <c r="C24" s="5" t="s">
        <v>58</v>
      </c>
      <c r="D24" s="5" t="s">
        <v>59</v>
      </c>
      <c r="E24" s="6">
        <v>4013.45</v>
      </c>
      <c r="F24" s="6">
        <v>6385.39</v>
      </c>
      <c r="G24" s="6">
        <v>6702.05</v>
      </c>
      <c r="H24" s="29"/>
      <c r="I24" s="6">
        <v>2556.77</v>
      </c>
      <c r="J24" s="5" t="s">
        <v>60</v>
      </c>
      <c r="K24" s="5" t="s">
        <v>276</v>
      </c>
      <c r="L24" s="5" t="s">
        <v>269</v>
      </c>
      <c r="M24" s="5" t="s">
        <v>15</v>
      </c>
      <c r="N24" s="5" t="s">
        <v>61</v>
      </c>
      <c r="O24" s="5" t="s">
        <v>62</v>
      </c>
      <c r="P24" s="5" t="s">
        <v>16</v>
      </c>
    </row>
    <row r="25" spans="2:16" x14ac:dyDescent="0.3">
      <c r="B25" s="5" t="s">
        <v>57</v>
      </c>
      <c r="C25" s="5" t="s">
        <v>63</v>
      </c>
      <c r="D25" s="5" t="s">
        <v>64</v>
      </c>
      <c r="E25" s="6">
        <v>5078.78</v>
      </c>
      <c r="F25" s="6">
        <v>6690.26</v>
      </c>
      <c r="G25" s="6">
        <v>6771.78</v>
      </c>
      <c r="H25" s="29"/>
      <c r="I25" s="24"/>
      <c r="J25" s="5" t="s">
        <v>65</v>
      </c>
      <c r="K25" s="5" t="s">
        <v>276</v>
      </c>
      <c r="L25" s="5" t="s">
        <v>269</v>
      </c>
      <c r="M25" s="5" t="s">
        <v>15</v>
      </c>
      <c r="N25" s="5" t="s">
        <v>37</v>
      </c>
      <c r="O25" s="5" t="s">
        <v>66</v>
      </c>
      <c r="P25" s="5" t="s">
        <v>16</v>
      </c>
    </row>
    <row r="26" spans="2:16" x14ac:dyDescent="0.3">
      <c r="B26" s="5" t="s">
        <v>57</v>
      </c>
      <c r="C26" s="5" t="s">
        <v>67</v>
      </c>
      <c r="D26" s="5" t="s">
        <v>68</v>
      </c>
      <c r="E26" s="6">
        <v>2077.21</v>
      </c>
      <c r="F26" s="6">
        <v>2729.56</v>
      </c>
      <c r="G26" s="6">
        <v>2946.95</v>
      </c>
      <c r="H26" s="29"/>
      <c r="I26" s="6">
        <v>456.28</v>
      </c>
      <c r="J26" s="5" t="s">
        <v>65</v>
      </c>
      <c r="K26" s="5" t="s">
        <v>276</v>
      </c>
      <c r="L26" s="5" t="s">
        <v>269</v>
      </c>
      <c r="M26" s="5" t="s">
        <v>15</v>
      </c>
      <c r="N26" s="5" t="s">
        <v>37</v>
      </c>
      <c r="O26" s="5"/>
      <c r="P26" s="5" t="s">
        <v>16</v>
      </c>
    </row>
    <row r="27" spans="2:16" ht="15" thickBot="1" x14ac:dyDescent="0.35">
      <c r="B27" s="5" t="s">
        <v>57</v>
      </c>
      <c r="C27" s="5" t="s">
        <v>69</v>
      </c>
      <c r="D27" s="7" t="s">
        <v>70</v>
      </c>
      <c r="E27" s="8">
        <v>6210.1</v>
      </c>
      <c r="F27" s="8">
        <v>9167.74</v>
      </c>
      <c r="G27" s="8">
        <v>2039.79</v>
      </c>
      <c r="H27" s="29"/>
      <c r="I27" s="24"/>
      <c r="J27" s="5" t="s">
        <v>71</v>
      </c>
      <c r="K27" s="5" t="s">
        <v>276</v>
      </c>
      <c r="L27" s="5" t="s">
        <v>269</v>
      </c>
      <c r="M27" s="5" t="s">
        <v>15</v>
      </c>
      <c r="N27" s="5" t="s">
        <v>37</v>
      </c>
      <c r="O27" s="5" t="s">
        <v>66</v>
      </c>
      <c r="P27" s="5" t="s">
        <v>16</v>
      </c>
    </row>
    <row r="28" spans="2:16" ht="15" thickBot="1" x14ac:dyDescent="0.35">
      <c r="D28" s="9" t="s">
        <v>298</v>
      </c>
      <c r="E28" s="10">
        <f>SUM(E24:E27)</f>
        <v>17379.54</v>
      </c>
      <c r="F28" s="10">
        <f t="shared" ref="F28:G28" si="2">SUM(F24:F27)</f>
        <v>24972.95</v>
      </c>
      <c r="G28" s="11">
        <f t="shared" si="2"/>
        <v>18460.57</v>
      </c>
      <c r="H28" s="27"/>
      <c r="I28" s="3"/>
    </row>
    <row r="29" spans="2:16" x14ac:dyDescent="0.3">
      <c r="E29" s="3"/>
      <c r="F29" s="3"/>
      <c r="G29" s="3"/>
      <c r="H29" s="29"/>
      <c r="I29" s="3"/>
    </row>
    <row r="30" spans="2:16" x14ac:dyDescent="0.3">
      <c r="B30" s="5" t="s">
        <v>72</v>
      </c>
      <c r="C30" s="5" t="s">
        <v>73</v>
      </c>
      <c r="D30" s="5" t="s">
        <v>74</v>
      </c>
      <c r="E30" s="6">
        <v>417.79</v>
      </c>
      <c r="F30" s="6">
        <v>547</v>
      </c>
      <c r="G30" s="6">
        <v>613.05999999999995</v>
      </c>
      <c r="H30" s="29"/>
      <c r="I30" s="24"/>
      <c r="J30" s="5" t="s">
        <v>75</v>
      </c>
      <c r="K30" s="5" t="s">
        <v>267</v>
      </c>
      <c r="L30" s="5" t="s">
        <v>269</v>
      </c>
      <c r="M30" s="5" t="s">
        <v>15</v>
      </c>
      <c r="N30" s="5" t="s">
        <v>76</v>
      </c>
      <c r="O30" s="5"/>
      <c r="P30" s="5" t="s">
        <v>16</v>
      </c>
    </row>
    <row r="31" spans="2:16" x14ac:dyDescent="0.3">
      <c r="B31" s="5" t="s">
        <v>72</v>
      </c>
      <c r="C31" s="5" t="s">
        <v>77</v>
      </c>
      <c r="D31" s="5" t="s">
        <v>78</v>
      </c>
      <c r="E31" s="6">
        <v>513.48</v>
      </c>
      <c r="F31" s="6">
        <v>725.58</v>
      </c>
      <c r="G31" s="6">
        <v>550.27</v>
      </c>
      <c r="H31" s="29"/>
      <c r="I31" s="24"/>
      <c r="J31" s="5" t="s">
        <v>75</v>
      </c>
      <c r="K31" s="5" t="s">
        <v>274</v>
      </c>
      <c r="L31" s="5" t="s">
        <v>269</v>
      </c>
      <c r="M31" s="5" t="s">
        <v>15</v>
      </c>
      <c r="N31" s="5" t="s">
        <v>76</v>
      </c>
      <c r="O31" s="5"/>
      <c r="P31" s="5" t="s">
        <v>16</v>
      </c>
    </row>
    <row r="32" spans="2:16" x14ac:dyDescent="0.3">
      <c r="B32" s="5" t="s">
        <v>72</v>
      </c>
      <c r="C32" s="5" t="s">
        <v>79</v>
      </c>
      <c r="D32" s="5" t="s">
        <v>80</v>
      </c>
      <c r="E32" s="6">
        <v>72.540000000000006</v>
      </c>
      <c r="F32" s="6">
        <v>579.14</v>
      </c>
      <c r="G32" s="6">
        <v>577.25</v>
      </c>
      <c r="H32" s="29"/>
      <c r="I32" s="6">
        <v>334.8</v>
      </c>
      <c r="J32" s="5" t="s">
        <v>75</v>
      </c>
      <c r="K32" s="5" t="s">
        <v>271</v>
      </c>
      <c r="L32" s="5" t="s">
        <v>269</v>
      </c>
      <c r="M32" s="5" t="s">
        <v>15</v>
      </c>
      <c r="N32" s="5" t="s">
        <v>76</v>
      </c>
      <c r="O32" s="5"/>
      <c r="P32" s="5" t="s">
        <v>16</v>
      </c>
    </row>
    <row r="33" spans="2:16" x14ac:dyDescent="0.3">
      <c r="B33" s="5" t="s">
        <v>72</v>
      </c>
      <c r="C33" s="5" t="s">
        <v>81</v>
      </c>
      <c r="D33" s="5" t="s">
        <v>82</v>
      </c>
      <c r="E33" s="6">
        <v>13134.16</v>
      </c>
      <c r="F33" s="6">
        <v>22680.13</v>
      </c>
      <c r="G33" s="6">
        <v>25351.51</v>
      </c>
      <c r="H33" s="29"/>
      <c r="I33" s="6">
        <v>1141.99</v>
      </c>
      <c r="J33" s="5" t="s">
        <v>75</v>
      </c>
      <c r="K33" s="5" t="s">
        <v>277</v>
      </c>
      <c r="L33" s="5" t="s">
        <v>269</v>
      </c>
      <c r="M33" s="5" t="s">
        <v>15</v>
      </c>
      <c r="N33" s="5" t="s">
        <v>37</v>
      </c>
      <c r="O33" s="5" t="s">
        <v>83</v>
      </c>
      <c r="P33" s="5" t="s">
        <v>16</v>
      </c>
    </row>
    <row r="34" spans="2:16" x14ac:dyDescent="0.3">
      <c r="B34" s="5" t="s">
        <v>72</v>
      </c>
      <c r="C34" s="5" t="s">
        <v>84</v>
      </c>
      <c r="D34" s="5" t="s">
        <v>72</v>
      </c>
      <c r="E34" s="6">
        <v>49323.6</v>
      </c>
      <c r="F34" s="6">
        <v>84678.96</v>
      </c>
      <c r="G34" s="6">
        <v>87203.81</v>
      </c>
      <c r="H34" s="29"/>
      <c r="I34" s="6">
        <v>5680.19</v>
      </c>
      <c r="J34" s="5" t="s">
        <v>75</v>
      </c>
      <c r="K34" s="5" t="s">
        <v>277</v>
      </c>
      <c r="L34" s="5" t="s">
        <v>269</v>
      </c>
      <c r="M34" s="5" t="s">
        <v>15</v>
      </c>
      <c r="N34" s="5" t="s">
        <v>37</v>
      </c>
      <c r="O34" s="5" t="s">
        <v>38</v>
      </c>
      <c r="P34" s="5" t="s">
        <v>85</v>
      </c>
    </row>
    <row r="35" spans="2:16" x14ac:dyDescent="0.3">
      <c r="B35" s="5" t="s">
        <v>72</v>
      </c>
      <c r="C35" s="5" t="s">
        <v>86</v>
      </c>
      <c r="D35" s="5" t="s">
        <v>87</v>
      </c>
      <c r="E35" s="6">
        <v>437.06</v>
      </c>
      <c r="F35" s="6">
        <v>919.03</v>
      </c>
      <c r="G35" s="6">
        <v>850.19</v>
      </c>
      <c r="H35" s="29"/>
      <c r="I35" s="24"/>
      <c r="J35" s="5" t="s">
        <v>75</v>
      </c>
      <c r="K35" s="5" t="s">
        <v>272</v>
      </c>
      <c r="L35" s="5" t="s">
        <v>269</v>
      </c>
      <c r="M35" s="5" t="s">
        <v>15</v>
      </c>
      <c r="N35" s="5" t="s">
        <v>37</v>
      </c>
      <c r="O35" s="5"/>
      <c r="P35" s="5" t="s">
        <v>16</v>
      </c>
    </row>
    <row r="36" spans="2:16" x14ac:dyDescent="0.3">
      <c r="B36" s="5" t="s">
        <v>72</v>
      </c>
      <c r="C36" s="5" t="s">
        <v>88</v>
      </c>
      <c r="D36" s="5" t="s">
        <v>89</v>
      </c>
      <c r="E36" s="6">
        <v>8645.56</v>
      </c>
      <c r="F36" s="6">
        <v>15636.73</v>
      </c>
      <c r="G36" s="6">
        <v>17052.73</v>
      </c>
      <c r="H36" s="29"/>
      <c r="I36" s="6">
        <v>3582.43</v>
      </c>
      <c r="J36" s="5" t="s">
        <v>75</v>
      </c>
      <c r="K36" s="5" t="s">
        <v>278</v>
      </c>
      <c r="L36" s="5" t="s">
        <v>269</v>
      </c>
      <c r="M36" s="5" t="s">
        <v>15</v>
      </c>
      <c r="N36" s="5" t="s">
        <v>37</v>
      </c>
      <c r="O36" s="5" t="s">
        <v>66</v>
      </c>
      <c r="P36" s="5" t="s">
        <v>85</v>
      </c>
    </row>
    <row r="37" spans="2:16" x14ac:dyDescent="0.3">
      <c r="B37" s="5" t="s">
        <v>72</v>
      </c>
      <c r="C37" s="5" t="s">
        <v>90</v>
      </c>
      <c r="D37" s="5" t="s">
        <v>91</v>
      </c>
      <c r="E37" s="6">
        <v>7701.44</v>
      </c>
      <c r="F37" s="6">
        <v>12551.32</v>
      </c>
      <c r="G37" s="6">
        <v>14378.47</v>
      </c>
      <c r="H37" s="29"/>
      <c r="I37" s="6">
        <v>1703.53</v>
      </c>
      <c r="J37" s="5" t="s">
        <v>75</v>
      </c>
      <c r="K37" s="5" t="s">
        <v>277</v>
      </c>
      <c r="L37" s="5" t="s">
        <v>269</v>
      </c>
      <c r="M37" s="5" t="s">
        <v>15</v>
      </c>
      <c r="N37" s="5" t="s">
        <v>37</v>
      </c>
      <c r="O37" s="5" t="s">
        <v>83</v>
      </c>
      <c r="P37" s="5" t="s">
        <v>16</v>
      </c>
    </row>
    <row r="38" spans="2:16" x14ac:dyDescent="0.3">
      <c r="B38" s="5" t="s">
        <v>72</v>
      </c>
      <c r="C38" s="5" t="s">
        <v>92</v>
      </c>
      <c r="D38" s="5" t="s">
        <v>93</v>
      </c>
      <c r="E38" s="6">
        <v>11068.21</v>
      </c>
      <c r="F38" s="6">
        <v>20359.580000000002</v>
      </c>
      <c r="G38" s="6">
        <v>21179.16</v>
      </c>
      <c r="H38" s="29"/>
      <c r="I38" s="6">
        <v>5724.06</v>
      </c>
      <c r="J38" s="5" t="s">
        <v>75</v>
      </c>
      <c r="K38" s="5" t="s">
        <v>278</v>
      </c>
      <c r="L38" s="5" t="s">
        <v>269</v>
      </c>
      <c r="M38" s="5" t="s">
        <v>15</v>
      </c>
      <c r="N38" s="5" t="s">
        <v>37</v>
      </c>
      <c r="O38" s="5" t="s">
        <v>83</v>
      </c>
      <c r="P38" s="5" t="s">
        <v>16</v>
      </c>
    </row>
    <row r="39" spans="2:16" x14ac:dyDescent="0.3">
      <c r="B39" s="5" t="s">
        <v>72</v>
      </c>
      <c r="C39" s="5" t="s">
        <v>94</v>
      </c>
      <c r="D39" s="5" t="s">
        <v>94</v>
      </c>
      <c r="E39" s="6">
        <v>7079.72</v>
      </c>
      <c r="F39" s="6">
        <v>15337.16</v>
      </c>
      <c r="G39" s="6">
        <v>15510.36</v>
      </c>
      <c r="H39" s="29"/>
      <c r="I39" s="6">
        <v>487.84</v>
      </c>
      <c r="J39" s="5" t="s">
        <v>75</v>
      </c>
      <c r="K39" s="5" t="s">
        <v>278</v>
      </c>
      <c r="L39" s="5" t="s">
        <v>269</v>
      </c>
      <c r="M39" s="5" t="s">
        <v>15</v>
      </c>
      <c r="N39" s="5" t="s">
        <v>37</v>
      </c>
      <c r="O39" s="5" t="s">
        <v>66</v>
      </c>
      <c r="P39" s="5" t="s">
        <v>16</v>
      </c>
    </row>
    <row r="40" spans="2:16" ht="15" thickBot="1" x14ac:dyDescent="0.35">
      <c r="B40" s="5" t="s">
        <v>72</v>
      </c>
      <c r="C40" s="5" t="s">
        <v>95</v>
      </c>
      <c r="D40" s="7" t="s">
        <v>96</v>
      </c>
      <c r="E40" s="39">
        <v>1788.65</v>
      </c>
      <c r="F40" s="39">
        <v>3019.53</v>
      </c>
      <c r="G40" s="39">
        <v>3631.08</v>
      </c>
      <c r="H40" s="29"/>
      <c r="I40" s="24"/>
      <c r="J40" s="5" t="s">
        <v>75</v>
      </c>
      <c r="K40" s="5" t="s">
        <v>279</v>
      </c>
      <c r="L40" s="5" t="s">
        <v>269</v>
      </c>
      <c r="M40" s="5" t="s">
        <v>15</v>
      </c>
      <c r="N40" s="5" t="s">
        <v>97</v>
      </c>
      <c r="O40" s="5" t="s">
        <v>98</v>
      </c>
      <c r="P40" s="5" t="s">
        <v>16</v>
      </c>
    </row>
    <row r="41" spans="2:16" ht="15" thickBot="1" x14ac:dyDescent="0.35">
      <c r="D41" s="9" t="s">
        <v>261</v>
      </c>
      <c r="E41" s="13">
        <f>SUM(E30:E40)</f>
        <v>100182.20999999999</v>
      </c>
      <c r="F41" s="13">
        <f t="shared" ref="F41:G41" si="3">SUM(F30:F40)</f>
        <v>177034.16000000003</v>
      </c>
      <c r="G41" s="34">
        <f t="shared" si="3"/>
        <v>186897.88999999998</v>
      </c>
      <c r="H41" s="41"/>
      <c r="I41" s="3"/>
    </row>
    <row r="42" spans="2:16" x14ac:dyDescent="0.3">
      <c r="E42" s="3"/>
      <c r="F42" s="3"/>
      <c r="G42" s="3"/>
      <c r="H42" s="29"/>
      <c r="I42" s="3"/>
    </row>
    <row r="43" spans="2:16" x14ac:dyDescent="0.3">
      <c r="B43" s="5" t="s">
        <v>99</v>
      </c>
      <c r="C43" s="5" t="s">
        <v>100</v>
      </c>
      <c r="D43" s="5" t="s">
        <v>101</v>
      </c>
      <c r="E43" s="6">
        <v>2067.2600000000002</v>
      </c>
      <c r="F43" s="6">
        <v>2463.2600000000002</v>
      </c>
      <c r="G43" s="6">
        <v>3195</v>
      </c>
      <c r="H43" s="29"/>
      <c r="I43" s="24"/>
      <c r="J43" s="5" t="s">
        <v>102</v>
      </c>
      <c r="K43" s="5" t="s">
        <v>271</v>
      </c>
      <c r="L43" s="5" t="s">
        <v>269</v>
      </c>
      <c r="M43" s="5"/>
      <c r="N43" s="5" t="s">
        <v>76</v>
      </c>
      <c r="O43" s="5" t="s">
        <v>83</v>
      </c>
      <c r="P43" s="5" t="s">
        <v>16</v>
      </c>
    </row>
    <row r="44" spans="2:16" x14ac:dyDescent="0.3">
      <c r="B44" s="5" t="s">
        <v>99</v>
      </c>
      <c r="C44" s="5" t="s">
        <v>103</v>
      </c>
      <c r="D44" s="5" t="s">
        <v>104</v>
      </c>
      <c r="E44" s="6">
        <v>4538.2700000000004</v>
      </c>
      <c r="F44" s="6">
        <v>5596.57</v>
      </c>
      <c r="G44" s="6">
        <v>9883.07</v>
      </c>
      <c r="H44" s="29"/>
      <c r="I44" s="6">
        <v>1464.14</v>
      </c>
      <c r="J44" s="5" t="s">
        <v>102</v>
      </c>
      <c r="K44" s="5" t="s">
        <v>275</v>
      </c>
      <c r="L44" s="5" t="s">
        <v>269</v>
      </c>
      <c r="M44" s="5"/>
      <c r="N44" s="5" t="s">
        <v>76</v>
      </c>
      <c r="O44" s="5"/>
      <c r="P44" s="5" t="s">
        <v>16</v>
      </c>
    </row>
    <row r="45" spans="2:16" x14ac:dyDescent="0.3">
      <c r="B45" s="5" t="s">
        <v>99</v>
      </c>
      <c r="C45" s="5" t="s">
        <v>105</v>
      </c>
      <c r="D45" s="5" t="s">
        <v>106</v>
      </c>
      <c r="E45" s="6">
        <v>7385.76</v>
      </c>
      <c r="F45" s="6">
        <v>10336.24</v>
      </c>
      <c r="G45" s="6">
        <v>11451.34</v>
      </c>
      <c r="H45" s="29"/>
      <c r="I45" s="6">
        <v>2016.36</v>
      </c>
      <c r="J45" s="5" t="s">
        <v>107</v>
      </c>
      <c r="K45" s="5" t="s">
        <v>279</v>
      </c>
      <c r="L45" s="5" t="s">
        <v>269</v>
      </c>
      <c r="M45" s="5" t="s">
        <v>15</v>
      </c>
      <c r="N45" s="5" t="s">
        <v>97</v>
      </c>
      <c r="O45" s="5" t="s">
        <v>66</v>
      </c>
      <c r="P45" s="5" t="s">
        <v>16</v>
      </c>
    </row>
    <row r="46" spans="2:16" x14ac:dyDescent="0.3">
      <c r="B46" s="52" t="s">
        <v>99</v>
      </c>
      <c r="C46" s="52" t="s">
        <v>108</v>
      </c>
      <c r="D46" s="52" t="s">
        <v>109</v>
      </c>
      <c r="E46" s="53">
        <v>776.14</v>
      </c>
      <c r="F46" s="53">
        <v>960.54</v>
      </c>
      <c r="G46" s="53">
        <v>888.58</v>
      </c>
      <c r="H46" s="29"/>
      <c r="I46" s="24"/>
      <c r="J46" s="5" t="s">
        <v>107</v>
      </c>
      <c r="K46" s="5" t="s">
        <v>280</v>
      </c>
      <c r="L46" s="5" t="s">
        <v>269</v>
      </c>
      <c r="M46" s="5" t="s">
        <v>15</v>
      </c>
      <c r="N46" s="5"/>
      <c r="O46" s="5"/>
      <c r="P46" s="5" t="s">
        <v>16</v>
      </c>
    </row>
    <row r="47" spans="2:16" x14ac:dyDescent="0.3">
      <c r="B47" s="5" t="s">
        <v>99</v>
      </c>
      <c r="C47" s="5" t="s">
        <v>110</v>
      </c>
      <c r="D47" s="5" t="s">
        <v>111</v>
      </c>
      <c r="E47" s="6">
        <v>888.82</v>
      </c>
      <c r="F47" s="6">
        <v>1077.67</v>
      </c>
      <c r="G47" s="6">
        <v>1056.5899999999999</v>
      </c>
      <c r="H47" s="29"/>
      <c r="I47" s="6">
        <v>565.23</v>
      </c>
      <c r="J47" s="5" t="s">
        <v>107</v>
      </c>
      <c r="K47" s="5" t="s">
        <v>279</v>
      </c>
      <c r="L47" s="5" t="s">
        <v>269</v>
      </c>
      <c r="M47" s="5" t="s">
        <v>15</v>
      </c>
      <c r="N47" s="5" t="s">
        <v>97</v>
      </c>
      <c r="O47" s="5" t="s">
        <v>66</v>
      </c>
      <c r="P47" s="5" t="s">
        <v>16</v>
      </c>
    </row>
    <row r="48" spans="2:16" x14ac:dyDescent="0.3">
      <c r="B48" s="5" t="s">
        <v>99</v>
      </c>
      <c r="C48" s="5" t="s">
        <v>112</v>
      </c>
      <c r="D48" s="5" t="s">
        <v>113</v>
      </c>
      <c r="E48" s="6">
        <v>573.5</v>
      </c>
      <c r="F48" s="6">
        <v>689.6</v>
      </c>
      <c r="G48" s="6">
        <v>740.4</v>
      </c>
      <c r="H48" s="29"/>
      <c r="I48" s="24"/>
      <c r="J48" s="5" t="s">
        <v>107</v>
      </c>
      <c r="K48" s="5" t="s">
        <v>279</v>
      </c>
      <c r="L48" s="5" t="s">
        <v>269</v>
      </c>
      <c r="M48" s="5" t="s">
        <v>15</v>
      </c>
      <c r="N48" s="5" t="s">
        <v>97</v>
      </c>
      <c r="O48" s="5" t="s">
        <v>62</v>
      </c>
      <c r="P48" s="5" t="s">
        <v>16</v>
      </c>
    </row>
    <row r="49" spans="2:16" x14ac:dyDescent="0.3">
      <c r="B49" s="5" t="s">
        <v>99</v>
      </c>
      <c r="C49" s="5" t="s">
        <v>114</v>
      </c>
      <c r="D49" s="5" t="s">
        <v>115</v>
      </c>
      <c r="E49" s="6">
        <v>13619.33</v>
      </c>
      <c r="F49" s="6">
        <v>21953.54</v>
      </c>
      <c r="G49" s="6">
        <v>23693.95</v>
      </c>
      <c r="H49" s="29"/>
      <c r="I49" s="24"/>
      <c r="J49" s="5" t="s">
        <v>102</v>
      </c>
      <c r="K49" s="5" t="s">
        <v>281</v>
      </c>
      <c r="L49" s="5" t="s">
        <v>269</v>
      </c>
      <c r="M49" s="5" t="s">
        <v>15</v>
      </c>
      <c r="N49" s="5" t="s">
        <v>37</v>
      </c>
      <c r="O49" s="5" t="s">
        <v>98</v>
      </c>
      <c r="P49" s="5" t="s">
        <v>16</v>
      </c>
    </row>
    <row r="50" spans="2:16" x14ac:dyDescent="0.3">
      <c r="B50" s="5" t="s">
        <v>99</v>
      </c>
      <c r="C50" s="5" t="s">
        <v>116</v>
      </c>
      <c r="D50" s="5" t="s">
        <v>117</v>
      </c>
      <c r="E50" s="6">
        <v>7125.17</v>
      </c>
      <c r="F50" s="6">
        <v>10905.14</v>
      </c>
      <c r="G50" s="6">
        <v>9563.56</v>
      </c>
      <c r="H50" s="29"/>
      <c r="I50" s="24"/>
      <c r="J50" s="5" t="s">
        <v>102</v>
      </c>
      <c r="K50" s="5" t="s">
        <v>282</v>
      </c>
      <c r="L50" s="5" t="s">
        <v>269</v>
      </c>
      <c r="M50" s="5" t="s">
        <v>15</v>
      </c>
      <c r="N50" s="5" t="s">
        <v>118</v>
      </c>
      <c r="O50" s="5" t="s">
        <v>62</v>
      </c>
      <c r="P50" s="5" t="s">
        <v>16</v>
      </c>
    </row>
    <row r="51" spans="2:16" x14ac:dyDescent="0.3">
      <c r="B51" s="5" t="s">
        <v>99</v>
      </c>
      <c r="C51" s="5" t="s">
        <v>119</v>
      </c>
      <c r="D51" s="5" t="s">
        <v>120</v>
      </c>
      <c r="E51" s="6">
        <v>1881.39</v>
      </c>
      <c r="F51" s="6">
        <v>2255.3000000000002</v>
      </c>
      <c r="G51" s="6">
        <v>2244.14</v>
      </c>
      <c r="H51" s="29"/>
      <c r="I51" s="6">
        <v>790.17</v>
      </c>
      <c r="J51" s="5" t="s">
        <v>107</v>
      </c>
      <c r="K51" s="5" t="s">
        <v>279</v>
      </c>
      <c r="L51" s="5" t="s">
        <v>269</v>
      </c>
      <c r="M51" s="5" t="s">
        <v>15</v>
      </c>
      <c r="N51" s="5" t="s">
        <v>97</v>
      </c>
      <c r="O51" s="5" t="s">
        <v>66</v>
      </c>
      <c r="P51" s="5" t="s">
        <v>16</v>
      </c>
    </row>
    <row r="52" spans="2:16" x14ac:dyDescent="0.3">
      <c r="B52" s="5" t="s">
        <v>99</v>
      </c>
      <c r="C52" s="5" t="s">
        <v>121</v>
      </c>
      <c r="D52" s="5" t="s">
        <v>122</v>
      </c>
      <c r="E52" s="6"/>
      <c r="F52" s="6"/>
      <c r="G52" s="6">
        <v>3387.5</v>
      </c>
      <c r="H52" s="29"/>
      <c r="I52" s="24"/>
      <c r="J52" s="5" t="s">
        <v>102</v>
      </c>
      <c r="K52" s="5" t="s">
        <v>272</v>
      </c>
      <c r="L52" s="5" t="s">
        <v>269</v>
      </c>
      <c r="M52" s="5"/>
      <c r="N52" s="5"/>
      <c r="O52" s="5"/>
      <c r="P52" s="5" t="s">
        <v>16</v>
      </c>
    </row>
    <row r="53" spans="2:16" x14ac:dyDescent="0.3">
      <c r="B53" s="5" t="s">
        <v>99</v>
      </c>
      <c r="C53" s="5" t="s">
        <v>123</v>
      </c>
      <c r="D53" s="5" t="s">
        <v>123</v>
      </c>
      <c r="E53" s="6">
        <v>15658.44</v>
      </c>
      <c r="F53" s="6">
        <v>24442.47</v>
      </c>
      <c r="G53" s="6">
        <v>25325.89</v>
      </c>
      <c r="H53" s="29"/>
      <c r="I53" s="6">
        <v>4131.1400000000003</v>
      </c>
      <c r="J53" s="5" t="s">
        <v>102</v>
      </c>
      <c r="K53" s="5" t="s">
        <v>272</v>
      </c>
      <c r="L53" s="5" t="s">
        <v>269</v>
      </c>
      <c r="M53" s="5" t="s">
        <v>15</v>
      </c>
      <c r="N53" s="5" t="s">
        <v>37</v>
      </c>
      <c r="O53" s="5" t="s">
        <v>83</v>
      </c>
      <c r="P53" s="5" t="s">
        <v>16</v>
      </c>
    </row>
    <row r="54" spans="2:16" x14ac:dyDescent="0.3">
      <c r="B54" s="5" t="s">
        <v>99</v>
      </c>
      <c r="C54" s="5" t="s">
        <v>124</v>
      </c>
      <c r="D54" s="5" t="s">
        <v>125</v>
      </c>
      <c r="E54" s="6">
        <v>379.94</v>
      </c>
      <c r="F54" s="6">
        <v>380.64</v>
      </c>
      <c r="G54" s="6">
        <v>393.4</v>
      </c>
      <c r="H54" s="29"/>
      <c r="I54" s="6">
        <v>388.64</v>
      </c>
      <c r="J54" s="5" t="s">
        <v>107</v>
      </c>
      <c r="K54" s="5" t="s">
        <v>279</v>
      </c>
      <c r="L54" s="5" t="s">
        <v>269</v>
      </c>
      <c r="M54" s="5" t="s">
        <v>15</v>
      </c>
      <c r="N54" s="5" t="s">
        <v>97</v>
      </c>
      <c r="O54" s="5" t="s">
        <v>62</v>
      </c>
      <c r="P54" s="5" t="s">
        <v>16</v>
      </c>
    </row>
    <row r="55" spans="2:16" x14ac:dyDescent="0.3">
      <c r="B55" s="5" t="s">
        <v>99</v>
      </c>
      <c r="C55" s="5" t="s">
        <v>126</v>
      </c>
      <c r="D55" s="5" t="s">
        <v>127</v>
      </c>
      <c r="E55" s="6">
        <v>3345.01</v>
      </c>
      <c r="F55" s="6">
        <v>5011.6499999999996</v>
      </c>
      <c r="G55" s="6">
        <v>5214.16</v>
      </c>
      <c r="H55" s="29"/>
      <c r="I55" s="24"/>
      <c r="J55" s="5" t="s">
        <v>102</v>
      </c>
      <c r="K55" s="5" t="s">
        <v>281</v>
      </c>
      <c r="L55" s="5" t="s">
        <v>269</v>
      </c>
      <c r="M55" s="5" t="s">
        <v>15</v>
      </c>
      <c r="N55" s="5" t="s">
        <v>37</v>
      </c>
      <c r="O55" s="5" t="s">
        <v>98</v>
      </c>
      <c r="P55" s="5" t="s">
        <v>16</v>
      </c>
    </row>
    <row r="56" spans="2:16" x14ac:dyDescent="0.3">
      <c r="B56" s="5" t="s">
        <v>99</v>
      </c>
      <c r="C56" s="5" t="s">
        <v>128</v>
      </c>
      <c r="D56" s="5" t="s">
        <v>129</v>
      </c>
      <c r="E56" s="6">
        <v>239.76</v>
      </c>
      <c r="F56" s="6">
        <v>275.60000000000002</v>
      </c>
      <c r="G56" s="6">
        <v>0</v>
      </c>
      <c r="H56" s="29"/>
      <c r="I56" s="24"/>
      <c r="J56" s="5" t="s">
        <v>130</v>
      </c>
      <c r="K56" s="5" t="s">
        <v>279</v>
      </c>
      <c r="L56" s="5" t="s">
        <v>269</v>
      </c>
      <c r="M56" s="5" t="s">
        <v>15</v>
      </c>
      <c r="N56" s="5"/>
      <c r="O56" s="5"/>
      <c r="P56" s="5" t="s">
        <v>16</v>
      </c>
    </row>
    <row r="57" spans="2:16" x14ac:dyDescent="0.3">
      <c r="B57" s="5" t="s">
        <v>99</v>
      </c>
      <c r="C57" s="5" t="s">
        <v>131</v>
      </c>
      <c r="D57" s="5" t="s">
        <v>132</v>
      </c>
      <c r="E57" s="6">
        <v>5775.08</v>
      </c>
      <c r="F57" s="6">
        <v>8952.74</v>
      </c>
      <c r="G57" s="6">
        <v>9922.06</v>
      </c>
      <c r="H57" s="29"/>
      <c r="I57" s="6">
        <v>1440.65</v>
      </c>
      <c r="J57" s="5" t="s">
        <v>102</v>
      </c>
      <c r="K57" s="5" t="s">
        <v>276</v>
      </c>
      <c r="L57" s="5" t="s">
        <v>269</v>
      </c>
      <c r="M57" s="5" t="s">
        <v>15</v>
      </c>
      <c r="N57" s="5" t="s">
        <v>37</v>
      </c>
      <c r="O57" s="5" t="s">
        <v>66</v>
      </c>
      <c r="P57" s="5" t="s">
        <v>16</v>
      </c>
    </row>
    <row r="58" spans="2:16" x14ac:dyDescent="0.3">
      <c r="B58" s="5" t="s">
        <v>99</v>
      </c>
      <c r="C58" s="5" t="s">
        <v>133</v>
      </c>
      <c r="D58" s="5" t="s">
        <v>134</v>
      </c>
      <c r="E58" s="6">
        <v>5709.74</v>
      </c>
      <c r="F58" s="6">
        <v>7300.79</v>
      </c>
      <c r="G58" s="6">
        <v>7470.73</v>
      </c>
      <c r="H58" s="29"/>
      <c r="I58" s="24"/>
      <c r="J58" s="5" t="s">
        <v>102</v>
      </c>
      <c r="K58" s="5" t="s">
        <v>275</v>
      </c>
      <c r="L58" s="5" t="s">
        <v>269</v>
      </c>
      <c r="M58" s="5"/>
      <c r="N58" s="5" t="s">
        <v>76</v>
      </c>
      <c r="O58" s="5"/>
      <c r="P58" s="5" t="s">
        <v>16</v>
      </c>
    </row>
    <row r="59" spans="2:16" x14ac:dyDescent="0.3">
      <c r="B59" s="5" t="s">
        <v>99</v>
      </c>
      <c r="C59" s="5" t="s">
        <v>135</v>
      </c>
      <c r="D59" s="5" t="s">
        <v>136</v>
      </c>
      <c r="E59" s="6">
        <v>6.96</v>
      </c>
      <c r="F59" s="6">
        <v>334.97</v>
      </c>
      <c r="G59" s="6">
        <v>0</v>
      </c>
      <c r="H59" s="29"/>
      <c r="I59" s="24"/>
      <c r="J59" s="5" t="s">
        <v>102</v>
      </c>
      <c r="K59" s="5" t="s">
        <v>271</v>
      </c>
      <c r="L59" s="5" t="s">
        <v>269</v>
      </c>
      <c r="M59" s="5"/>
      <c r="N59" s="5" t="s">
        <v>76</v>
      </c>
      <c r="O59" s="5"/>
      <c r="P59" s="5" t="s">
        <v>16</v>
      </c>
    </row>
    <row r="60" spans="2:16" x14ac:dyDescent="0.3">
      <c r="B60" s="5" t="s">
        <v>99</v>
      </c>
      <c r="C60" s="5" t="s">
        <v>137</v>
      </c>
      <c r="D60" s="5" t="s">
        <v>138</v>
      </c>
      <c r="E60" s="6">
        <v>223.19</v>
      </c>
      <c r="F60" s="6">
        <v>292.16000000000003</v>
      </c>
      <c r="G60" s="6">
        <v>552.32000000000005</v>
      </c>
      <c r="H60" s="29"/>
      <c r="I60" s="24"/>
      <c r="J60" s="5" t="s">
        <v>102</v>
      </c>
      <c r="K60" s="5" t="s">
        <v>283</v>
      </c>
      <c r="L60" s="5" t="s">
        <v>269</v>
      </c>
      <c r="M60" s="5"/>
      <c r="N60" s="5" t="s">
        <v>76</v>
      </c>
      <c r="O60" s="5"/>
      <c r="P60" s="5" t="s">
        <v>16</v>
      </c>
    </row>
    <row r="61" spans="2:16" x14ac:dyDescent="0.3">
      <c r="B61" s="5" t="s">
        <v>99</v>
      </c>
      <c r="C61" s="5" t="s">
        <v>139</v>
      </c>
      <c r="D61" s="5" t="s">
        <v>140</v>
      </c>
      <c r="E61" s="6">
        <v>1653.57</v>
      </c>
      <c r="F61" s="6">
        <v>2126.65</v>
      </c>
      <c r="G61" s="6">
        <v>2174.9499999999998</v>
      </c>
      <c r="H61" s="29"/>
      <c r="I61" s="24"/>
      <c r="J61" s="5" t="s">
        <v>102</v>
      </c>
      <c r="K61" s="5" t="s">
        <v>267</v>
      </c>
      <c r="L61" s="5" t="s">
        <v>269</v>
      </c>
      <c r="M61" s="5"/>
      <c r="N61" s="5" t="s">
        <v>76</v>
      </c>
      <c r="O61" s="5"/>
      <c r="P61" s="5" t="s">
        <v>16</v>
      </c>
    </row>
    <row r="62" spans="2:16" x14ac:dyDescent="0.3">
      <c r="B62" s="5" t="s">
        <v>99</v>
      </c>
      <c r="C62" s="5" t="s">
        <v>141</v>
      </c>
      <c r="D62" s="5" t="s">
        <v>142</v>
      </c>
      <c r="E62" s="6">
        <v>277.55</v>
      </c>
      <c r="F62" s="6">
        <v>309.23</v>
      </c>
      <c r="G62" s="6">
        <v>176.49</v>
      </c>
      <c r="H62" s="29"/>
      <c r="I62" s="24"/>
      <c r="J62" s="5" t="s">
        <v>102</v>
      </c>
      <c r="K62" s="5" t="s">
        <v>267</v>
      </c>
      <c r="L62" s="5" t="s">
        <v>269</v>
      </c>
      <c r="M62" s="5"/>
      <c r="N62" s="5"/>
      <c r="O62" s="5"/>
      <c r="P62" s="5" t="s">
        <v>16</v>
      </c>
    </row>
    <row r="63" spans="2:16" x14ac:dyDescent="0.3">
      <c r="B63" s="5" t="s">
        <v>99</v>
      </c>
      <c r="C63" s="5" t="s">
        <v>143</v>
      </c>
      <c r="D63" s="5" t="s">
        <v>144</v>
      </c>
      <c r="E63" s="6">
        <v>0</v>
      </c>
      <c r="F63" s="6">
        <v>0</v>
      </c>
      <c r="G63" s="6">
        <v>242.77</v>
      </c>
      <c r="H63" s="29"/>
      <c r="I63" s="24"/>
      <c r="J63" s="5" t="s">
        <v>102</v>
      </c>
      <c r="K63" s="5"/>
      <c r="L63" s="5" t="s">
        <v>269</v>
      </c>
      <c r="M63" s="5"/>
      <c r="N63" s="5"/>
      <c r="O63" s="5"/>
      <c r="P63" s="5" t="s">
        <v>16</v>
      </c>
    </row>
    <row r="64" spans="2:16" x14ac:dyDescent="0.3">
      <c r="B64" s="5" t="s">
        <v>99</v>
      </c>
      <c r="C64" s="5" t="s">
        <v>145</v>
      </c>
      <c r="D64" s="5" t="s">
        <v>146</v>
      </c>
      <c r="E64" s="6">
        <v>89.12</v>
      </c>
      <c r="F64" s="6">
        <v>102.36</v>
      </c>
      <c r="G64" s="6">
        <v>107.75</v>
      </c>
      <c r="H64" s="29"/>
      <c r="I64" s="24"/>
      <c r="J64" s="5" t="s">
        <v>102</v>
      </c>
      <c r="K64" s="5" t="s">
        <v>283</v>
      </c>
      <c r="L64" s="5" t="s">
        <v>269</v>
      </c>
      <c r="M64" s="5"/>
      <c r="N64" s="5" t="s">
        <v>76</v>
      </c>
      <c r="O64" s="5"/>
      <c r="P64" s="5" t="s">
        <v>16</v>
      </c>
    </row>
    <row r="65" spans="2:16" x14ac:dyDescent="0.3">
      <c r="B65" s="5" t="s">
        <v>99</v>
      </c>
      <c r="C65" s="5" t="s">
        <v>147</v>
      </c>
      <c r="D65" s="5" t="s">
        <v>148</v>
      </c>
      <c r="E65" s="6">
        <v>1323.26</v>
      </c>
      <c r="F65" s="6">
        <v>3050.62</v>
      </c>
      <c r="G65" s="6">
        <v>3764.02</v>
      </c>
      <c r="H65" s="29"/>
      <c r="I65" s="24"/>
      <c r="J65" s="5" t="s">
        <v>102</v>
      </c>
      <c r="K65" s="5" t="s">
        <v>275</v>
      </c>
      <c r="L65" s="5" t="s">
        <v>269</v>
      </c>
      <c r="M65" s="5"/>
      <c r="N65" s="5" t="s">
        <v>76</v>
      </c>
      <c r="O65" s="5"/>
      <c r="P65" s="5" t="s">
        <v>16</v>
      </c>
    </row>
    <row r="66" spans="2:16" x14ac:dyDescent="0.3">
      <c r="B66" s="5" t="s">
        <v>99</v>
      </c>
      <c r="C66" s="5" t="s">
        <v>149</v>
      </c>
      <c r="D66" s="5" t="s">
        <v>150</v>
      </c>
      <c r="E66" s="6">
        <v>920.12</v>
      </c>
      <c r="F66" s="6">
        <v>1721.04</v>
      </c>
      <c r="G66" s="6">
        <v>1752.25</v>
      </c>
      <c r="H66" s="29"/>
      <c r="I66" s="24"/>
      <c r="J66" s="5" t="s">
        <v>107</v>
      </c>
      <c r="K66" s="5" t="s">
        <v>283</v>
      </c>
      <c r="L66" s="5" t="s">
        <v>269</v>
      </c>
      <c r="M66" s="5"/>
      <c r="N66" s="5" t="s">
        <v>76</v>
      </c>
      <c r="O66" s="5"/>
      <c r="P66" s="5" t="s">
        <v>16</v>
      </c>
    </row>
    <row r="67" spans="2:16" x14ac:dyDescent="0.3">
      <c r="B67" s="5" t="s">
        <v>99</v>
      </c>
      <c r="C67" s="5" t="s">
        <v>151</v>
      </c>
      <c r="D67" s="5" t="s">
        <v>152</v>
      </c>
      <c r="E67" s="6">
        <v>2370.5100000000002</v>
      </c>
      <c r="F67" s="6">
        <v>3587.67</v>
      </c>
      <c r="G67" s="6">
        <v>6403.42</v>
      </c>
      <c r="H67" s="29"/>
      <c r="I67" s="6">
        <v>1540.49</v>
      </c>
      <c r="J67" s="5" t="s">
        <v>102</v>
      </c>
      <c r="K67" s="5" t="s">
        <v>275</v>
      </c>
      <c r="L67" s="5" t="s">
        <v>269</v>
      </c>
      <c r="M67" s="5"/>
      <c r="N67" s="5" t="s">
        <v>76</v>
      </c>
      <c r="O67" s="5"/>
      <c r="P67" s="5" t="s">
        <v>16</v>
      </c>
    </row>
    <row r="68" spans="2:16" ht="15" thickBot="1" x14ac:dyDescent="0.35">
      <c r="B68" s="5" t="s">
        <v>99</v>
      </c>
      <c r="C68" s="5" t="s">
        <v>153</v>
      </c>
      <c r="D68" s="42" t="s">
        <v>154</v>
      </c>
      <c r="E68" s="39">
        <v>1035.53</v>
      </c>
      <c r="F68" s="39">
        <v>1395.89</v>
      </c>
      <c r="G68" s="39">
        <v>1549.45</v>
      </c>
      <c r="H68" s="29"/>
      <c r="I68" s="24"/>
      <c r="J68" s="5" t="s">
        <v>102</v>
      </c>
      <c r="K68" s="5" t="s">
        <v>281</v>
      </c>
      <c r="L68" s="5" t="s">
        <v>269</v>
      </c>
      <c r="M68" s="5" t="s">
        <v>15</v>
      </c>
      <c r="N68" s="5" t="s">
        <v>37</v>
      </c>
      <c r="O68" s="5" t="s">
        <v>98</v>
      </c>
      <c r="P68" s="5" t="s">
        <v>16</v>
      </c>
    </row>
    <row r="69" spans="2:16" ht="15" thickBot="1" x14ac:dyDescent="0.35">
      <c r="D69" s="12" t="s">
        <v>262</v>
      </c>
      <c r="E69" s="13">
        <f>SUM(E43:E68)</f>
        <v>77863.420000000013</v>
      </c>
      <c r="F69" s="13">
        <f t="shared" ref="F69:G69" si="4">SUM(F43:F68)</f>
        <v>115522.33999999998</v>
      </c>
      <c r="G69" s="11">
        <f t="shared" si="4"/>
        <v>131153.79</v>
      </c>
      <c r="H69" s="27"/>
      <c r="I69" s="3"/>
    </row>
    <row r="70" spans="2:16" x14ac:dyDescent="0.3">
      <c r="E70" s="3"/>
      <c r="F70" s="3"/>
      <c r="G70" s="3"/>
      <c r="H70" s="29"/>
      <c r="I70" s="3"/>
    </row>
    <row r="71" spans="2:16" x14ac:dyDescent="0.3">
      <c r="B71" s="5" t="s">
        <v>155</v>
      </c>
      <c r="C71" s="5" t="s">
        <v>156</v>
      </c>
      <c r="D71" s="5" t="s">
        <v>157</v>
      </c>
      <c r="E71" s="6">
        <v>514.80999999999995</v>
      </c>
      <c r="F71" s="6">
        <v>597.41</v>
      </c>
      <c r="G71" s="6">
        <v>0</v>
      </c>
      <c r="H71" s="29"/>
      <c r="I71" s="24"/>
      <c r="J71" s="5" t="s">
        <v>158</v>
      </c>
      <c r="K71" s="5" t="s">
        <v>284</v>
      </c>
      <c r="L71" s="5" t="s">
        <v>269</v>
      </c>
      <c r="M71" s="5" t="s">
        <v>15</v>
      </c>
      <c r="N71" s="5" t="s">
        <v>37</v>
      </c>
      <c r="O71" s="5" t="s">
        <v>62</v>
      </c>
      <c r="P71" s="5" t="s">
        <v>16</v>
      </c>
    </row>
    <row r="72" spans="2:16" x14ac:dyDescent="0.3">
      <c r="B72" s="5" t="s">
        <v>155</v>
      </c>
      <c r="C72" s="5" t="s">
        <v>159</v>
      </c>
      <c r="D72" s="5" t="s">
        <v>160</v>
      </c>
      <c r="E72" s="6">
        <v>82</v>
      </c>
      <c r="F72" s="6">
        <v>82</v>
      </c>
      <c r="G72" s="6">
        <v>82</v>
      </c>
      <c r="H72" s="32"/>
      <c r="I72" s="24"/>
      <c r="J72" s="5" t="s">
        <v>161</v>
      </c>
      <c r="K72" s="5" t="s">
        <v>285</v>
      </c>
      <c r="L72" s="5" t="s">
        <v>286</v>
      </c>
      <c r="M72" s="5" t="s">
        <v>15</v>
      </c>
      <c r="N72" s="5"/>
      <c r="O72" s="5"/>
      <c r="P72" s="5" t="s">
        <v>16</v>
      </c>
    </row>
    <row r="73" spans="2:16" x14ac:dyDescent="0.3">
      <c r="B73" s="5" t="s">
        <v>155</v>
      </c>
      <c r="C73" s="5" t="s">
        <v>162</v>
      </c>
      <c r="D73" s="5" t="s">
        <v>163</v>
      </c>
      <c r="E73" s="6">
        <v>605.63</v>
      </c>
      <c r="F73" s="6">
        <v>767.08</v>
      </c>
      <c r="G73" s="6">
        <v>708.37</v>
      </c>
      <c r="H73" s="29"/>
      <c r="I73" s="24"/>
      <c r="J73" s="5" t="s">
        <v>164</v>
      </c>
      <c r="K73" s="5" t="s">
        <v>284</v>
      </c>
      <c r="L73" s="5" t="s">
        <v>268</v>
      </c>
      <c r="M73" s="5" t="s">
        <v>15</v>
      </c>
      <c r="N73" s="5" t="s">
        <v>37</v>
      </c>
      <c r="O73" s="5" t="s">
        <v>62</v>
      </c>
      <c r="P73" s="5" t="s">
        <v>16</v>
      </c>
    </row>
    <row r="74" spans="2:16" x14ac:dyDescent="0.3">
      <c r="B74" s="5" t="s">
        <v>155</v>
      </c>
      <c r="C74" s="5" t="s">
        <v>165</v>
      </c>
      <c r="D74" s="5" t="s">
        <v>166</v>
      </c>
      <c r="E74" s="6">
        <v>473.52</v>
      </c>
      <c r="F74" s="6">
        <v>565.09</v>
      </c>
      <c r="G74" s="6">
        <v>628.57000000000005</v>
      </c>
      <c r="H74" s="29"/>
      <c r="I74" s="6">
        <v>41.66</v>
      </c>
      <c r="J74" s="5" t="s">
        <v>167</v>
      </c>
      <c r="K74" s="5" t="s">
        <v>284</v>
      </c>
      <c r="L74" s="5" t="s">
        <v>269</v>
      </c>
      <c r="M74" s="5" t="s">
        <v>15</v>
      </c>
      <c r="N74" s="5" t="s">
        <v>37</v>
      </c>
      <c r="O74" s="5" t="s">
        <v>62</v>
      </c>
      <c r="P74" s="5" t="s">
        <v>16</v>
      </c>
    </row>
    <row r="75" spans="2:16" x14ac:dyDescent="0.3">
      <c r="B75" s="5" t="s">
        <v>155</v>
      </c>
      <c r="C75" s="5" t="s">
        <v>168</v>
      </c>
      <c r="D75" s="5" t="s">
        <v>169</v>
      </c>
      <c r="E75" s="6">
        <v>461.52</v>
      </c>
      <c r="F75" s="6">
        <v>579.27</v>
      </c>
      <c r="G75" s="6">
        <v>591.6</v>
      </c>
      <c r="H75" s="29"/>
      <c r="I75" s="24"/>
      <c r="J75" s="5" t="s">
        <v>170</v>
      </c>
      <c r="K75" s="5" t="s">
        <v>284</v>
      </c>
      <c r="L75" s="5" t="s">
        <v>269</v>
      </c>
      <c r="M75" s="5" t="s">
        <v>15</v>
      </c>
      <c r="N75" s="5"/>
      <c r="O75" s="5"/>
      <c r="P75" s="5" t="s">
        <v>16</v>
      </c>
    </row>
    <row r="76" spans="2:16" x14ac:dyDescent="0.3">
      <c r="B76" s="5" t="s">
        <v>155</v>
      </c>
      <c r="C76" s="5" t="s">
        <v>171</v>
      </c>
      <c r="D76" s="5" t="s">
        <v>172</v>
      </c>
      <c r="E76" s="6">
        <v>285.17</v>
      </c>
      <c r="F76" s="6">
        <v>285.17</v>
      </c>
      <c r="G76" s="6">
        <v>294.58</v>
      </c>
      <c r="H76" s="29"/>
      <c r="I76" s="24"/>
      <c r="J76" s="5" t="s">
        <v>173</v>
      </c>
      <c r="K76" s="5" t="s">
        <v>284</v>
      </c>
      <c r="L76" s="5" t="s">
        <v>286</v>
      </c>
      <c r="M76" s="5" t="s">
        <v>15</v>
      </c>
      <c r="N76" s="5" t="s">
        <v>37</v>
      </c>
      <c r="O76" s="5" t="s">
        <v>62</v>
      </c>
      <c r="P76" s="5" t="s">
        <v>16</v>
      </c>
    </row>
    <row r="77" spans="2:16" outlineLevel="1" x14ac:dyDescent="0.3">
      <c r="B77" s="5"/>
      <c r="C77" s="45" t="s">
        <v>293</v>
      </c>
      <c r="D77" s="45"/>
      <c r="E77" s="45">
        <v>118.61</v>
      </c>
      <c r="F77" s="45">
        <v>118.61</v>
      </c>
      <c r="G77" s="45">
        <v>122.66</v>
      </c>
      <c r="H77" s="29"/>
      <c r="I77" s="24"/>
      <c r="J77" s="46" t="s">
        <v>173</v>
      </c>
      <c r="K77" s="5"/>
      <c r="L77" s="5"/>
      <c r="M77" s="5"/>
      <c r="N77" s="5"/>
      <c r="O77" s="5"/>
      <c r="P77" s="5"/>
    </row>
    <row r="78" spans="2:16" outlineLevel="1" x14ac:dyDescent="0.3">
      <c r="B78" s="5"/>
      <c r="C78" s="45" t="s">
        <v>294</v>
      </c>
      <c r="D78" s="45"/>
      <c r="E78" s="45">
        <v>166.56</v>
      </c>
      <c r="F78" s="45">
        <v>166.56</v>
      </c>
      <c r="G78" s="45">
        <v>171.92</v>
      </c>
      <c r="H78" s="29"/>
      <c r="I78" s="24"/>
      <c r="J78" s="46" t="s">
        <v>173</v>
      </c>
      <c r="K78" s="5"/>
      <c r="L78" s="5"/>
      <c r="M78" s="5"/>
      <c r="N78" s="5"/>
      <c r="O78" s="5"/>
      <c r="P78" s="5"/>
    </row>
    <row r="79" spans="2:16" x14ac:dyDescent="0.3">
      <c r="B79" s="5" t="s">
        <v>155</v>
      </c>
      <c r="C79" s="5" t="s">
        <v>174</v>
      </c>
      <c r="D79" s="5" t="s">
        <v>175</v>
      </c>
      <c r="E79" s="6">
        <v>1494.35</v>
      </c>
      <c r="F79" s="6">
        <v>2041.16</v>
      </c>
      <c r="G79" s="6">
        <v>2026.45</v>
      </c>
      <c r="H79" s="29"/>
      <c r="I79" s="24"/>
      <c r="J79" s="5" t="s">
        <v>176</v>
      </c>
      <c r="K79" s="5" t="s">
        <v>267</v>
      </c>
      <c r="L79" s="5" t="s">
        <v>286</v>
      </c>
      <c r="M79" s="5" t="s">
        <v>15</v>
      </c>
      <c r="N79" s="5" t="s">
        <v>118</v>
      </c>
      <c r="O79" s="5" t="s">
        <v>62</v>
      </c>
      <c r="P79" s="5" t="s">
        <v>16</v>
      </c>
    </row>
    <row r="80" spans="2:16" x14ac:dyDescent="0.3">
      <c r="B80" s="5" t="s">
        <v>155</v>
      </c>
      <c r="C80" s="5" t="s">
        <v>177</v>
      </c>
      <c r="D80" s="5" t="s">
        <v>178</v>
      </c>
      <c r="E80" s="6">
        <v>253.15</v>
      </c>
      <c r="F80" s="6">
        <v>268.58999999999997</v>
      </c>
      <c r="G80" s="6">
        <v>278.55</v>
      </c>
      <c r="H80" s="29"/>
      <c r="I80" s="24"/>
      <c r="J80" s="5" t="s">
        <v>179</v>
      </c>
      <c r="K80" s="5" t="s">
        <v>285</v>
      </c>
      <c r="L80" s="5" t="s">
        <v>286</v>
      </c>
      <c r="M80" s="5" t="s">
        <v>15</v>
      </c>
      <c r="N80" s="5"/>
      <c r="O80" s="5"/>
      <c r="P80" s="5" t="s">
        <v>16</v>
      </c>
    </row>
    <row r="81" spans="2:16" x14ac:dyDescent="0.3">
      <c r="B81" s="5" t="s">
        <v>155</v>
      </c>
      <c r="C81" s="5" t="s">
        <v>180</v>
      </c>
      <c r="D81" s="5" t="s">
        <v>181</v>
      </c>
      <c r="E81" s="6">
        <v>467.58</v>
      </c>
      <c r="F81" s="6">
        <v>715.49</v>
      </c>
      <c r="G81" s="6">
        <v>778.31</v>
      </c>
      <c r="H81" s="29"/>
      <c r="I81" s="24"/>
      <c r="J81" s="5" t="s">
        <v>182</v>
      </c>
      <c r="K81" s="5" t="s">
        <v>284</v>
      </c>
      <c r="L81" s="5" t="s">
        <v>268</v>
      </c>
      <c r="M81" s="5" t="s">
        <v>15</v>
      </c>
      <c r="N81" s="5" t="s">
        <v>97</v>
      </c>
      <c r="O81" s="5" t="s">
        <v>62</v>
      </c>
      <c r="P81" s="5" t="s">
        <v>16</v>
      </c>
    </row>
    <row r="82" spans="2:16" x14ac:dyDescent="0.3">
      <c r="B82" s="5" t="s">
        <v>155</v>
      </c>
      <c r="C82" s="5" t="s">
        <v>183</v>
      </c>
      <c r="D82" s="5" t="s">
        <v>184</v>
      </c>
      <c r="E82" s="6">
        <v>749.13</v>
      </c>
      <c r="F82" s="6">
        <v>921.34</v>
      </c>
      <c r="G82" s="6">
        <v>588.09</v>
      </c>
      <c r="H82" s="29"/>
      <c r="I82" s="24"/>
      <c r="J82" s="5" t="s">
        <v>185</v>
      </c>
      <c r="K82" s="5" t="s">
        <v>284</v>
      </c>
      <c r="L82" s="5" t="s">
        <v>269</v>
      </c>
      <c r="M82" s="5" t="s">
        <v>15</v>
      </c>
      <c r="N82" s="5" t="s">
        <v>37</v>
      </c>
      <c r="O82" s="5" t="s">
        <v>62</v>
      </c>
      <c r="P82" s="5" t="s">
        <v>16</v>
      </c>
    </row>
    <row r="83" spans="2:16" x14ac:dyDescent="0.3">
      <c r="B83" s="5" t="s">
        <v>155</v>
      </c>
      <c r="C83" s="5" t="s">
        <v>186</v>
      </c>
      <c r="D83" s="5" t="s">
        <v>187</v>
      </c>
      <c r="E83" s="6">
        <v>406.47</v>
      </c>
      <c r="F83" s="6">
        <v>446.8</v>
      </c>
      <c r="G83" s="6">
        <v>573.27</v>
      </c>
      <c r="H83" s="29"/>
      <c r="I83" s="24"/>
      <c r="J83" s="5" t="s">
        <v>188</v>
      </c>
      <c r="K83" s="5" t="s">
        <v>284</v>
      </c>
      <c r="L83" s="5" t="s">
        <v>268</v>
      </c>
      <c r="M83" s="5" t="s">
        <v>15</v>
      </c>
      <c r="N83" s="5" t="s">
        <v>37</v>
      </c>
      <c r="O83" s="5" t="s">
        <v>62</v>
      </c>
      <c r="P83" s="5" t="s">
        <v>16</v>
      </c>
    </row>
    <row r="84" spans="2:16" x14ac:dyDescent="0.3">
      <c r="B84" s="5" t="s">
        <v>155</v>
      </c>
      <c r="C84" s="5" t="s">
        <v>189</v>
      </c>
      <c r="D84" s="5" t="s">
        <v>190</v>
      </c>
      <c r="E84" s="6">
        <f>48.2-3.6</f>
        <v>44.6</v>
      </c>
      <c r="F84" s="6">
        <f>48.2</f>
        <v>48.2</v>
      </c>
      <c r="G84" s="6">
        <f>48.2</f>
        <v>48.2</v>
      </c>
      <c r="H84" s="32"/>
      <c r="I84" s="24"/>
      <c r="J84" s="5" t="s">
        <v>191</v>
      </c>
      <c r="K84" s="5" t="s">
        <v>285</v>
      </c>
      <c r="L84" s="5" t="s">
        <v>286</v>
      </c>
      <c r="M84" s="5" t="s">
        <v>15</v>
      </c>
      <c r="N84" s="5"/>
      <c r="O84" s="5"/>
      <c r="P84" s="5" t="s">
        <v>16</v>
      </c>
    </row>
    <row r="85" spans="2:16" x14ac:dyDescent="0.3">
      <c r="B85" s="5" t="s">
        <v>155</v>
      </c>
      <c r="C85" s="5" t="s">
        <v>192</v>
      </c>
      <c r="D85" s="5" t="s">
        <v>193</v>
      </c>
      <c r="E85" s="6">
        <v>607.76</v>
      </c>
      <c r="F85" s="6">
        <v>833.66</v>
      </c>
      <c r="G85" s="6">
        <v>880.39</v>
      </c>
      <c r="H85" s="29"/>
      <c r="I85" s="24"/>
      <c r="J85" s="5" t="s">
        <v>194</v>
      </c>
      <c r="K85" s="5" t="s">
        <v>284</v>
      </c>
      <c r="L85" s="5" t="s">
        <v>286</v>
      </c>
      <c r="M85" s="5" t="s">
        <v>15</v>
      </c>
      <c r="N85" s="5" t="s">
        <v>37</v>
      </c>
      <c r="O85" s="5" t="s">
        <v>62</v>
      </c>
      <c r="P85" s="5" t="s">
        <v>16</v>
      </c>
    </row>
    <row r="86" spans="2:16" outlineLevel="1" x14ac:dyDescent="0.3">
      <c r="B86" s="5"/>
      <c r="C86" s="45" t="s">
        <v>291</v>
      </c>
      <c r="D86" s="5"/>
      <c r="E86" s="45">
        <v>373.7</v>
      </c>
      <c r="F86" s="45">
        <v>492.46</v>
      </c>
      <c r="G86" s="45">
        <v>504.57</v>
      </c>
      <c r="H86" s="29"/>
      <c r="I86" s="24"/>
      <c r="J86" s="46" t="s">
        <v>194</v>
      </c>
      <c r="K86" s="5"/>
      <c r="L86" s="5"/>
      <c r="M86" s="5"/>
      <c r="N86" s="5"/>
      <c r="O86" s="5"/>
      <c r="P86" s="5"/>
    </row>
    <row r="87" spans="2:16" outlineLevel="1" x14ac:dyDescent="0.3">
      <c r="B87" s="5"/>
      <c r="C87" s="45" t="s">
        <v>292</v>
      </c>
      <c r="D87" s="5"/>
      <c r="E87" s="45">
        <v>234.06</v>
      </c>
      <c r="F87" s="45">
        <v>341.2</v>
      </c>
      <c r="G87" s="45">
        <v>375.82</v>
      </c>
      <c r="H87" s="29"/>
      <c r="I87" s="24"/>
      <c r="J87" s="46" t="s">
        <v>194</v>
      </c>
      <c r="K87" s="5"/>
      <c r="L87" s="5"/>
      <c r="M87" s="5"/>
      <c r="N87" s="5"/>
      <c r="O87" s="5"/>
      <c r="P87" s="5"/>
    </row>
    <row r="88" spans="2:16" x14ac:dyDescent="0.3">
      <c r="B88" s="5" t="s">
        <v>155</v>
      </c>
      <c r="C88" s="5" t="s">
        <v>195</v>
      </c>
      <c r="D88" s="5" t="s">
        <v>196</v>
      </c>
      <c r="E88" s="6">
        <v>113</v>
      </c>
      <c r="F88" s="6">
        <v>113</v>
      </c>
      <c r="G88" s="6">
        <v>113</v>
      </c>
      <c r="H88" s="29"/>
      <c r="I88" s="24"/>
      <c r="J88" s="5" t="s">
        <v>197</v>
      </c>
      <c r="K88" s="5" t="s">
        <v>285</v>
      </c>
      <c r="L88" s="5" t="s">
        <v>286</v>
      </c>
      <c r="M88" s="5" t="s">
        <v>15</v>
      </c>
      <c r="N88" s="5"/>
      <c r="O88" s="5"/>
      <c r="P88" s="5" t="s">
        <v>16</v>
      </c>
    </row>
    <row r="89" spans="2:16" x14ac:dyDescent="0.3">
      <c r="B89" s="5" t="s">
        <v>155</v>
      </c>
      <c r="C89" s="5" t="s">
        <v>198</v>
      </c>
      <c r="D89" s="5" t="s">
        <v>199</v>
      </c>
      <c r="E89" s="6">
        <v>1128.8499999999999</v>
      </c>
      <c r="F89" s="6">
        <v>1636.43</v>
      </c>
      <c r="G89" s="6">
        <v>1787.91</v>
      </c>
      <c r="H89" s="29"/>
      <c r="I89" s="24"/>
      <c r="J89" s="5" t="s">
        <v>200</v>
      </c>
      <c r="K89" s="5" t="s">
        <v>284</v>
      </c>
      <c r="L89" s="5" t="s">
        <v>287</v>
      </c>
      <c r="M89" s="5" t="s">
        <v>15</v>
      </c>
      <c r="N89" s="5" t="s">
        <v>37</v>
      </c>
      <c r="O89" s="5" t="s">
        <v>62</v>
      </c>
      <c r="P89" s="5" t="s">
        <v>16</v>
      </c>
    </row>
    <row r="90" spans="2:16" x14ac:dyDescent="0.3">
      <c r="B90" s="5" t="s">
        <v>155</v>
      </c>
      <c r="C90" s="5" t="s">
        <v>201</v>
      </c>
      <c r="D90" s="5" t="s">
        <v>202</v>
      </c>
      <c r="E90" s="6">
        <v>849.84</v>
      </c>
      <c r="F90" s="6">
        <v>1123.79</v>
      </c>
      <c r="G90" s="6">
        <v>0</v>
      </c>
      <c r="H90" s="29"/>
      <c r="I90" s="24"/>
      <c r="J90" s="5" t="s">
        <v>203</v>
      </c>
      <c r="K90" s="5" t="s">
        <v>284</v>
      </c>
      <c r="L90" s="5" t="s">
        <v>286</v>
      </c>
      <c r="M90" s="5" t="s">
        <v>15</v>
      </c>
      <c r="N90" s="5" t="s">
        <v>37</v>
      </c>
      <c r="O90" s="5" t="s">
        <v>62</v>
      </c>
      <c r="P90" s="5" t="s">
        <v>16</v>
      </c>
    </row>
    <row r="91" spans="2:16" x14ac:dyDescent="0.3">
      <c r="B91" s="5" t="s">
        <v>155</v>
      </c>
      <c r="C91" s="5" t="s">
        <v>204</v>
      </c>
      <c r="D91" s="5" t="s">
        <v>205</v>
      </c>
      <c r="E91" s="6">
        <v>351.2</v>
      </c>
      <c r="F91" s="6">
        <v>442.96</v>
      </c>
      <c r="G91" s="6">
        <v>493.4</v>
      </c>
      <c r="H91" s="29"/>
      <c r="I91" s="24"/>
      <c r="J91" s="5" t="s">
        <v>206</v>
      </c>
      <c r="K91" s="5" t="s">
        <v>288</v>
      </c>
      <c r="L91" s="5"/>
      <c r="M91" s="5" t="s">
        <v>15</v>
      </c>
      <c r="N91" s="5"/>
      <c r="O91" s="5"/>
      <c r="P91" s="5" t="s">
        <v>16</v>
      </c>
    </row>
    <row r="92" spans="2:16" x14ac:dyDescent="0.3">
      <c r="B92" s="5" t="s">
        <v>155</v>
      </c>
      <c r="C92" s="5" t="s">
        <v>207</v>
      </c>
      <c r="D92" s="5" t="s">
        <v>208</v>
      </c>
      <c r="E92" s="6">
        <v>111</v>
      </c>
      <c r="F92" s="6">
        <v>111</v>
      </c>
      <c r="G92" s="6">
        <v>111</v>
      </c>
      <c r="H92" s="32"/>
      <c r="I92" s="24"/>
      <c r="J92" s="5" t="s">
        <v>209</v>
      </c>
      <c r="K92" s="5" t="s">
        <v>285</v>
      </c>
      <c r="L92" s="5" t="s">
        <v>286</v>
      </c>
      <c r="M92" s="5" t="s">
        <v>15</v>
      </c>
      <c r="N92" s="5"/>
      <c r="O92" s="5"/>
      <c r="P92" s="5" t="s">
        <v>16</v>
      </c>
    </row>
    <row r="93" spans="2:16" x14ac:dyDescent="0.3">
      <c r="B93" s="5" t="s">
        <v>155</v>
      </c>
      <c r="C93" s="5" t="s">
        <v>210</v>
      </c>
      <c r="D93" s="5" t="s">
        <v>211</v>
      </c>
      <c r="E93" s="6">
        <v>80</v>
      </c>
      <c r="F93" s="6">
        <v>80</v>
      </c>
      <c r="G93" s="6">
        <v>80</v>
      </c>
      <c r="H93" s="32"/>
      <c r="I93" s="24"/>
      <c r="J93" s="5" t="s">
        <v>212</v>
      </c>
      <c r="K93" s="5" t="s">
        <v>285</v>
      </c>
      <c r="L93" s="5" t="s">
        <v>286</v>
      </c>
      <c r="M93" s="5" t="s">
        <v>15</v>
      </c>
      <c r="N93" s="5"/>
      <c r="O93" s="5"/>
      <c r="P93" s="5" t="s">
        <v>16</v>
      </c>
    </row>
    <row r="94" spans="2:16" x14ac:dyDescent="0.3">
      <c r="B94" s="5" t="s">
        <v>155</v>
      </c>
      <c r="C94" s="5" t="s">
        <v>213</v>
      </c>
      <c r="D94" s="5" t="s">
        <v>214</v>
      </c>
      <c r="E94" s="6">
        <f>84-2-5.3</f>
        <v>76.7</v>
      </c>
      <c r="F94" s="6">
        <f>82+4</f>
        <v>86</v>
      </c>
      <c r="G94" s="6">
        <f>82+4</f>
        <v>86</v>
      </c>
      <c r="H94" s="32"/>
      <c r="I94" s="24"/>
      <c r="J94" s="5" t="s">
        <v>215</v>
      </c>
      <c r="K94" s="5" t="s">
        <v>285</v>
      </c>
      <c r="L94" s="5" t="s">
        <v>286</v>
      </c>
      <c r="M94" s="5" t="s">
        <v>15</v>
      </c>
      <c r="N94" s="5"/>
      <c r="O94" s="5"/>
      <c r="P94" s="5" t="s">
        <v>16</v>
      </c>
    </row>
    <row r="95" spans="2:16" x14ac:dyDescent="0.3">
      <c r="B95" s="5" t="s">
        <v>155</v>
      </c>
      <c r="C95" s="5" t="s">
        <v>216</v>
      </c>
      <c r="D95" s="5" t="s">
        <v>217</v>
      </c>
      <c r="E95" s="6">
        <v>285.17</v>
      </c>
      <c r="F95" s="6">
        <v>336.46</v>
      </c>
      <c r="G95" s="6">
        <v>357.22</v>
      </c>
      <c r="H95" s="29"/>
      <c r="I95" s="44">
        <v>419</v>
      </c>
      <c r="J95" s="5" t="s">
        <v>218</v>
      </c>
      <c r="K95" s="5" t="s">
        <v>284</v>
      </c>
      <c r="L95" s="5" t="s">
        <v>269</v>
      </c>
      <c r="M95" s="5" t="s">
        <v>15</v>
      </c>
      <c r="N95" s="5" t="s">
        <v>37</v>
      </c>
      <c r="O95" s="5" t="s">
        <v>62</v>
      </c>
      <c r="P95" s="5" t="s">
        <v>16</v>
      </c>
    </row>
    <row r="96" spans="2:16" x14ac:dyDescent="0.3">
      <c r="B96" s="5" t="s">
        <v>155</v>
      </c>
      <c r="C96" s="5" t="s">
        <v>219</v>
      </c>
      <c r="D96" s="5" t="s">
        <v>220</v>
      </c>
      <c r="E96" s="6">
        <v>160.91</v>
      </c>
      <c r="F96" s="6">
        <v>190.42</v>
      </c>
      <c r="G96" s="6">
        <v>243.71</v>
      </c>
      <c r="H96" s="29"/>
      <c r="I96" s="24"/>
      <c r="J96" s="5" t="s">
        <v>221</v>
      </c>
      <c r="K96" s="5" t="s">
        <v>284</v>
      </c>
      <c r="L96" s="5" t="s">
        <v>286</v>
      </c>
      <c r="M96" s="5" t="s">
        <v>15</v>
      </c>
      <c r="N96" s="5"/>
      <c r="O96" s="5"/>
      <c r="P96" s="5" t="s">
        <v>16</v>
      </c>
    </row>
    <row r="97" spans="2:16" x14ac:dyDescent="0.3">
      <c r="B97" s="5" t="s">
        <v>155</v>
      </c>
      <c r="C97" s="5" t="s">
        <v>222</v>
      </c>
      <c r="D97" s="5" t="s">
        <v>223</v>
      </c>
      <c r="E97" s="6">
        <v>79</v>
      </c>
      <c r="F97" s="6">
        <v>79</v>
      </c>
      <c r="G97" s="6">
        <v>79</v>
      </c>
      <c r="H97" s="32"/>
      <c r="I97" s="24"/>
      <c r="J97" s="5" t="s">
        <v>224</v>
      </c>
      <c r="K97" s="5" t="s">
        <v>285</v>
      </c>
      <c r="L97" s="5" t="s">
        <v>286</v>
      </c>
      <c r="M97" s="5" t="s">
        <v>15</v>
      </c>
      <c r="N97" s="5"/>
      <c r="O97" s="5"/>
      <c r="P97" s="5" t="s">
        <v>16</v>
      </c>
    </row>
    <row r="98" spans="2:16" x14ac:dyDescent="0.3">
      <c r="B98" s="5" t="s">
        <v>155</v>
      </c>
      <c r="C98" s="5" t="s">
        <v>225</v>
      </c>
      <c r="D98" s="5" t="s">
        <v>226</v>
      </c>
      <c r="E98" s="6">
        <v>198.4</v>
      </c>
      <c r="F98" s="6">
        <v>247.79</v>
      </c>
      <c r="G98" s="6">
        <v>256.11</v>
      </c>
      <c r="H98" s="29"/>
      <c r="I98" s="24"/>
      <c r="J98" s="5" t="s">
        <v>227</v>
      </c>
      <c r="K98" s="5" t="s">
        <v>284</v>
      </c>
      <c r="L98" s="5" t="s">
        <v>286</v>
      </c>
      <c r="M98" s="5" t="s">
        <v>15</v>
      </c>
      <c r="N98" s="5"/>
      <c r="O98" s="5"/>
      <c r="P98" s="5" t="s">
        <v>16</v>
      </c>
    </row>
    <row r="99" spans="2:16" x14ac:dyDescent="0.3">
      <c r="B99" s="5" t="s">
        <v>155</v>
      </c>
      <c r="C99" s="5" t="s">
        <v>228</v>
      </c>
      <c r="D99" s="5" t="s">
        <v>229</v>
      </c>
      <c r="E99" s="6">
        <v>108.99</v>
      </c>
      <c r="F99" s="6">
        <v>108.99</v>
      </c>
      <c r="G99" s="6">
        <v>112.39</v>
      </c>
      <c r="H99" s="29"/>
      <c r="I99" s="24"/>
      <c r="J99" s="5" t="s">
        <v>230</v>
      </c>
      <c r="K99" s="5" t="s">
        <v>284</v>
      </c>
      <c r="L99" s="5" t="s">
        <v>286</v>
      </c>
      <c r="M99" s="5" t="s">
        <v>15</v>
      </c>
      <c r="N99" s="5" t="s">
        <v>37</v>
      </c>
      <c r="O99" s="5" t="s">
        <v>62</v>
      </c>
      <c r="P99" s="5" t="s">
        <v>16</v>
      </c>
    </row>
    <row r="100" spans="2:16" x14ac:dyDescent="0.3">
      <c r="B100" s="5" t="s">
        <v>155</v>
      </c>
      <c r="C100" s="5" t="s">
        <v>231</v>
      </c>
      <c r="D100" s="5" t="s">
        <v>232</v>
      </c>
      <c r="E100" s="6">
        <v>598.24</v>
      </c>
      <c r="F100" s="6">
        <v>1046.75</v>
      </c>
      <c r="G100" s="6">
        <v>1006.38</v>
      </c>
      <c r="H100" s="29"/>
      <c r="I100" s="24"/>
      <c r="J100" s="5" t="s">
        <v>233</v>
      </c>
      <c r="K100" s="5" t="s">
        <v>281</v>
      </c>
      <c r="L100" s="5" t="s">
        <v>269</v>
      </c>
      <c r="M100" s="5" t="s">
        <v>15</v>
      </c>
      <c r="N100" s="5" t="s">
        <v>37</v>
      </c>
      <c r="O100" s="5" t="s">
        <v>62</v>
      </c>
      <c r="P100" s="5" t="s">
        <v>16</v>
      </c>
    </row>
    <row r="101" spans="2:16" x14ac:dyDescent="0.3">
      <c r="B101" s="5" t="s">
        <v>155</v>
      </c>
      <c r="C101" s="5" t="s">
        <v>234</v>
      </c>
      <c r="D101" s="5" t="s">
        <v>235</v>
      </c>
      <c r="E101" s="6">
        <v>413.63</v>
      </c>
      <c r="F101" s="6">
        <v>458.05</v>
      </c>
      <c r="G101" s="6">
        <v>504.23</v>
      </c>
      <c r="H101" s="29"/>
      <c r="I101" s="44">
        <v>224</v>
      </c>
      <c r="J101" s="5" t="s">
        <v>236</v>
      </c>
      <c r="K101" s="5" t="s">
        <v>284</v>
      </c>
      <c r="L101" s="5" t="s">
        <v>269</v>
      </c>
      <c r="M101" s="5" t="s">
        <v>15</v>
      </c>
      <c r="N101" s="5" t="s">
        <v>37</v>
      </c>
      <c r="O101" s="5" t="s">
        <v>62</v>
      </c>
      <c r="P101" s="5" t="s">
        <v>16</v>
      </c>
    </row>
    <row r="102" spans="2:16" x14ac:dyDescent="0.3">
      <c r="B102" s="5" t="s">
        <v>155</v>
      </c>
      <c r="C102" s="5" t="s">
        <v>237</v>
      </c>
      <c r="D102" s="5" t="s">
        <v>238</v>
      </c>
      <c r="E102" s="6">
        <v>296.70999999999998</v>
      </c>
      <c r="F102" s="6">
        <v>409.33</v>
      </c>
      <c r="G102" s="6">
        <v>567.78</v>
      </c>
      <c r="H102" s="29"/>
      <c r="I102" s="24"/>
      <c r="J102" s="5" t="s">
        <v>239</v>
      </c>
      <c r="K102" s="5" t="s">
        <v>284</v>
      </c>
      <c r="L102" s="5" t="s">
        <v>290</v>
      </c>
      <c r="M102" s="5" t="s">
        <v>15</v>
      </c>
      <c r="N102" s="5" t="s">
        <v>37</v>
      </c>
      <c r="O102" s="5" t="s">
        <v>62</v>
      </c>
      <c r="P102" s="5" t="s">
        <v>16</v>
      </c>
    </row>
    <row r="103" spans="2:16" x14ac:dyDescent="0.3">
      <c r="B103" s="5" t="s">
        <v>155</v>
      </c>
      <c r="C103" s="5" t="s">
        <v>240</v>
      </c>
      <c r="D103" s="5" t="s">
        <v>241</v>
      </c>
      <c r="E103" s="6">
        <v>79.33</v>
      </c>
      <c r="F103" s="6">
        <v>79.33</v>
      </c>
      <c r="G103" s="6">
        <v>79.33</v>
      </c>
      <c r="H103" s="32"/>
      <c r="I103" s="24"/>
      <c r="J103" s="5" t="s">
        <v>242</v>
      </c>
      <c r="K103" s="5" t="s">
        <v>285</v>
      </c>
      <c r="L103" s="5" t="s">
        <v>286</v>
      </c>
      <c r="M103" s="5" t="s">
        <v>15</v>
      </c>
      <c r="N103" s="5"/>
      <c r="O103" s="5"/>
      <c r="P103" s="5" t="s">
        <v>16</v>
      </c>
    </row>
    <row r="104" spans="2:16" x14ac:dyDescent="0.3">
      <c r="B104" s="5" t="s">
        <v>155</v>
      </c>
      <c r="C104" s="5" t="s">
        <v>243</v>
      </c>
      <c r="D104" s="5" t="s">
        <v>244</v>
      </c>
      <c r="E104" s="6">
        <v>223.43</v>
      </c>
      <c r="F104" s="6">
        <v>247.23</v>
      </c>
      <c r="G104" s="6">
        <v>0</v>
      </c>
      <c r="H104" s="29"/>
      <c r="I104" s="24"/>
      <c r="J104" s="5" t="s">
        <v>245</v>
      </c>
      <c r="K104" s="5" t="s">
        <v>284</v>
      </c>
      <c r="L104" s="5" t="s">
        <v>286</v>
      </c>
      <c r="M104" s="5" t="s">
        <v>15</v>
      </c>
      <c r="N104" s="5" t="s">
        <v>37</v>
      </c>
      <c r="O104" s="5" t="s">
        <v>62</v>
      </c>
      <c r="P104" s="5" t="s">
        <v>16</v>
      </c>
    </row>
    <row r="105" spans="2:16" x14ac:dyDescent="0.3">
      <c r="B105" s="5"/>
      <c r="C105" s="45" t="s">
        <v>295</v>
      </c>
      <c r="D105" s="45"/>
      <c r="E105" s="45">
        <v>128.96</v>
      </c>
      <c r="F105" s="45">
        <v>143.83000000000001</v>
      </c>
      <c r="G105" s="45">
        <v>0</v>
      </c>
      <c r="H105" s="29"/>
      <c r="I105" s="24"/>
      <c r="J105" s="46" t="s">
        <v>245</v>
      </c>
      <c r="K105" s="5"/>
      <c r="L105" s="5"/>
      <c r="M105" s="5"/>
      <c r="N105" s="5"/>
      <c r="O105" s="5"/>
      <c r="P105" s="5"/>
    </row>
    <row r="106" spans="2:16" x14ac:dyDescent="0.3">
      <c r="B106" s="5"/>
      <c r="C106" s="45" t="s">
        <v>296</v>
      </c>
      <c r="D106" s="45"/>
      <c r="E106" s="45">
        <v>94.47</v>
      </c>
      <c r="F106" s="45">
        <v>103.4</v>
      </c>
      <c r="G106" s="45">
        <v>0</v>
      </c>
      <c r="H106" s="29"/>
      <c r="I106" s="24"/>
      <c r="J106" s="46" t="s">
        <v>245</v>
      </c>
      <c r="K106" s="5"/>
      <c r="L106" s="5"/>
      <c r="M106" s="5"/>
      <c r="N106" s="5"/>
      <c r="O106" s="5"/>
      <c r="P106" s="5"/>
    </row>
    <row r="107" spans="2:16" x14ac:dyDescent="0.3">
      <c r="B107" s="5" t="s">
        <v>155</v>
      </c>
      <c r="C107" s="5" t="s">
        <v>246</v>
      </c>
      <c r="D107" s="5" t="s">
        <v>247</v>
      </c>
      <c r="E107" s="6">
        <v>74.599999999999994</v>
      </c>
      <c r="F107" s="6">
        <v>74.599999999999994</v>
      </c>
      <c r="G107" s="6">
        <v>74.599999999999994</v>
      </c>
      <c r="H107" s="32"/>
      <c r="I107" s="24"/>
      <c r="J107" s="5" t="s">
        <v>248</v>
      </c>
      <c r="K107" s="5" t="s">
        <v>285</v>
      </c>
      <c r="L107" s="5" t="s">
        <v>286</v>
      </c>
      <c r="M107" s="5" t="s">
        <v>15</v>
      </c>
      <c r="N107" s="5"/>
      <c r="O107" s="5"/>
      <c r="P107" s="5" t="s">
        <v>16</v>
      </c>
    </row>
    <row r="108" spans="2:16" x14ac:dyDescent="0.3">
      <c r="B108" s="5" t="s">
        <v>155</v>
      </c>
      <c r="C108" s="5" t="s">
        <v>249</v>
      </c>
      <c r="D108" s="5" t="s">
        <v>250</v>
      </c>
      <c r="E108" s="6">
        <v>93.69</v>
      </c>
      <c r="F108" s="6">
        <v>93.69</v>
      </c>
      <c r="G108" s="6">
        <v>94.69</v>
      </c>
      <c r="H108" s="32"/>
      <c r="I108" s="24"/>
      <c r="J108" s="5" t="s">
        <v>251</v>
      </c>
      <c r="K108" s="5" t="s">
        <v>285</v>
      </c>
      <c r="L108" s="5" t="s">
        <v>286</v>
      </c>
      <c r="M108" s="5" t="s">
        <v>15</v>
      </c>
      <c r="N108" s="5"/>
      <c r="O108" s="5"/>
      <c r="P108" s="5" t="s">
        <v>16</v>
      </c>
    </row>
    <row r="109" spans="2:16" x14ac:dyDescent="0.3">
      <c r="B109" s="5" t="s">
        <v>155</v>
      </c>
      <c r="C109" s="5" t="s">
        <v>252</v>
      </c>
      <c r="D109" s="5" t="s">
        <v>253</v>
      </c>
      <c r="E109" s="6">
        <v>132</v>
      </c>
      <c r="F109" s="6">
        <v>145.93</v>
      </c>
      <c r="G109" s="6">
        <v>0</v>
      </c>
      <c r="H109" s="29"/>
      <c r="I109" s="24"/>
      <c r="J109" s="5" t="s">
        <v>254</v>
      </c>
      <c r="K109" s="5" t="s">
        <v>288</v>
      </c>
      <c r="L109" s="5" t="s">
        <v>286</v>
      </c>
      <c r="M109" s="5" t="s">
        <v>15</v>
      </c>
      <c r="N109" s="5" t="s">
        <v>37</v>
      </c>
      <c r="O109" s="5" t="s">
        <v>62</v>
      </c>
      <c r="P109" s="5" t="s">
        <v>16</v>
      </c>
    </row>
    <row r="110" spans="2:16" ht="15" thickBot="1" x14ac:dyDescent="0.35">
      <c r="B110" s="5" t="s">
        <v>155</v>
      </c>
      <c r="C110" s="5" t="s">
        <v>255</v>
      </c>
      <c r="D110" s="42" t="s">
        <v>256</v>
      </c>
      <c r="E110" s="6">
        <v>159.19</v>
      </c>
      <c r="F110" s="6">
        <v>206.66</v>
      </c>
      <c r="G110" s="6">
        <v>0</v>
      </c>
      <c r="H110" s="29"/>
      <c r="I110" s="24"/>
      <c r="J110" s="5" t="s">
        <v>257</v>
      </c>
      <c r="K110" s="5" t="s">
        <v>284</v>
      </c>
      <c r="L110" s="5" t="s">
        <v>286</v>
      </c>
      <c r="M110" s="5" t="s">
        <v>15</v>
      </c>
      <c r="N110" s="5" t="s">
        <v>37</v>
      </c>
      <c r="O110" s="5" t="s">
        <v>62</v>
      </c>
      <c r="P110" s="5" t="s">
        <v>16</v>
      </c>
    </row>
    <row r="111" spans="2:16" ht="15" thickBot="1" x14ac:dyDescent="0.35">
      <c r="D111" s="12" t="s">
        <v>263</v>
      </c>
      <c r="E111" s="13">
        <f>SUM(E71:E110)</f>
        <v>13175.93</v>
      </c>
      <c r="F111" s="13">
        <f>SUM(F71:F110)</f>
        <v>16834.729999999996</v>
      </c>
      <c r="G111" s="43">
        <f>SUM(G71:G110)</f>
        <v>14700.099999999999</v>
      </c>
      <c r="H111" s="41"/>
    </row>
    <row r="112" spans="2:16" ht="15" thickBot="1" x14ac:dyDescent="0.35">
      <c r="G112" s="38"/>
    </row>
    <row r="113" spans="2:13" ht="16.2" thickBot="1" x14ac:dyDescent="0.35">
      <c r="D113" s="14" t="s">
        <v>260</v>
      </c>
      <c r="E113" s="15">
        <f>E111+E69+E41+E28+E22+E7</f>
        <v>261841.05999999997</v>
      </c>
      <c r="F113" s="15">
        <f>F111+F69+F41+F28+F22+F7</f>
        <v>412094.87</v>
      </c>
      <c r="G113" s="37">
        <f>G111+G69+G41+G28+G22+G7</f>
        <v>432986.71</v>
      </c>
      <c r="H113" s="28"/>
    </row>
    <row r="115" spans="2:13" ht="18" customHeight="1" x14ac:dyDescent="0.3">
      <c r="B115" s="48" t="s">
        <v>297</v>
      </c>
      <c r="C115" s="48"/>
      <c r="D115" s="48"/>
      <c r="E115" s="48"/>
      <c r="F115" s="48"/>
      <c r="G115" s="48"/>
      <c r="H115" s="49"/>
      <c r="I115" s="50"/>
      <c r="J115" s="51"/>
      <c r="K115" s="51"/>
      <c r="L115" s="51"/>
      <c r="M115" s="51"/>
    </row>
  </sheetData>
  <mergeCells count="1">
    <mergeCell ref="C1:G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Page 1 - 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BOULAY Catherine</cp:lastModifiedBy>
  <dcterms:created xsi:type="dcterms:W3CDTF">2025-07-21T14:51:44Z</dcterms:created>
  <dcterms:modified xsi:type="dcterms:W3CDTF">2026-02-13T16:21:07Z</dcterms:modified>
</cp:coreProperties>
</file>